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衆議　比例代表投票状況" sheetId="1" r:id="rId1"/>
  </sheets>
  <externalReferences>
    <externalReference r:id="rId2"/>
  </externalReferences>
  <definedNames>
    <definedName name="_xlnm.Print_Area" localSheetId="0">'衆議　比例代表投票状況'!$A$1:$Q$91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 l="1"/>
  <c r="I90" i="1"/>
  <c r="K90" i="1" s="1"/>
  <c r="D90" i="1"/>
  <c r="C90" i="1"/>
  <c r="E90" i="1" s="1"/>
  <c r="G88" i="1"/>
  <c r="G90" i="1" s="1"/>
  <c r="F88" i="1"/>
  <c r="F90" i="1" s="1"/>
  <c r="G87" i="1"/>
  <c r="M87" i="1" s="1"/>
  <c r="F87" i="1"/>
  <c r="L87" i="1" s="1"/>
  <c r="J86" i="1"/>
  <c r="J89" i="1" s="1"/>
  <c r="J91" i="1" s="1"/>
  <c r="I86" i="1"/>
  <c r="I89" i="1" s="1"/>
  <c r="G85" i="1"/>
  <c r="M85" i="1" s="1"/>
  <c r="F85" i="1"/>
  <c r="L85" i="1" s="1"/>
  <c r="O85" i="1" s="1"/>
  <c r="D85" i="1"/>
  <c r="C85" i="1"/>
  <c r="G84" i="1"/>
  <c r="M84" i="1" s="1"/>
  <c r="P84" i="1" s="1"/>
  <c r="F84" i="1"/>
  <c r="L84" i="1" s="1"/>
  <c r="D84" i="1"/>
  <c r="C84" i="1"/>
  <c r="G83" i="1"/>
  <c r="M83" i="1" s="1"/>
  <c r="F83" i="1"/>
  <c r="L83" i="1" s="1"/>
  <c r="D83" i="1"/>
  <c r="C83" i="1"/>
  <c r="O83" i="1" s="1"/>
  <c r="G82" i="1"/>
  <c r="F82" i="1"/>
  <c r="L82" i="1" s="1"/>
  <c r="D82" i="1"/>
  <c r="C82" i="1"/>
  <c r="O81" i="1"/>
  <c r="N81" i="1"/>
  <c r="Q81" i="1" s="1"/>
  <c r="M81" i="1"/>
  <c r="L81" i="1"/>
  <c r="K81" i="1"/>
  <c r="H81" i="1"/>
  <c r="E81" i="1"/>
  <c r="K80" i="1"/>
  <c r="G80" i="1"/>
  <c r="M80" i="1" s="1"/>
  <c r="P80" i="1" s="1"/>
  <c r="F80" i="1"/>
  <c r="D80" i="1"/>
  <c r="C80" i="1"/>
  <c r="E80" i="1" s="1"/>
  <c r="G79" i="1"/>
  <c r="M79" i="1" s="1"/>
  <c r="P79" i="1" s="1"/>
  <c r="F79" i="1"/>
  <c r="D79" i="1"/>
  <c r="C79" i="1"/>
  <c r="E79" i="1" s="1"/>
  <c r="M78" i="1"/>
  <c r="G78" i="1"/>
  <c r="F78" i="1"/>
  <c r="H78" i="1" s="1"/>
  <c r="E78" i="1"/>
  <c r="D78" i="1"/>
  <c r="C78" i="1"/>
  <c r="L77" i="1"/>
  <c r="G77" i="1"/>
  <c r="M77" i="1" s="1"/>
  <c r="F77" i="1"/>
  <c r="D77" i="1"/>
  <c r="C77" i="1"/>
  <c r="G76" i="1"/>
  <c r="M76" i="1" s="1"/>
  <c r="P76" i="1" s="1"/>
  <c r="F76" i="1"/>
  <c r="D76" i="1"/>
  <c r="C76" i="1"/>
  <c r="E76" i="1" s="1"/>
  <c r="G75" i="1"/>
  <c r="M75" i="1" s="1"/>
  <c r="P75" i="1" s="1"/>
  <c r="F75" i="1"/>
  <c r="D75" i="1"/>
  <c r="C75" i="1"/>
  <c r="E75" i="1" s="1"/>
  <c r="G74" i="1"/>
  <c r="M74" i="1" s="1"/>
  <c r="P74" i="1" s="1"/>
  <c r="F74" i="1"/>
  <c r="L74" i="1" s="1"/>
  <c r="D74" i="1"/>
  <c r="C74" i="1"/>
  <c r="E74" i="1" s="1"/>
  <c r="J72" i="1"/>
  <c r="I72" i="1"/>
  <c r="D72" i="1"/>
  <c r="C72" i="1"/>
  <c r="G70" i="1"/>
  <c r="F70" i="1"/>
  <c r="F72" i="1" s="1"/>
  <c r="G69" i="1"/>
  <c r="F69" i="1"/>
  <c r="J68" i="1"/>
  <c r="I68" i="1"/>
  <c r="I71" i="1" s="1"/>
  <c r="I73" i="1" s="1"/>
  <c r="G67" i="1"/>
  <c r="M67" i="1" s="1"/>
  <c r="P67" i="1" s="1"/>
  <c r="F67" i="1"/>
  <c r="L67" i="1" s="1"/>
  <c r="D67" i="1"/>
  <c r="C67" i="1"/>
  <c r="E67" i="1" s="1"/>
  <c r="G66" i="1"/>
  <c r="M66" i="1" s="1"/>
  <c r="P66" i="1" s="1"/>
  <c r="F66" i="1"/>
  <c r="D66" i="1"/>
  <c r="C66" i="1"/>
  <c r="E66" i="1" s="1"/>
  <c r="L65" i="1"/>
  <c r="G65" i="1"/>
  <c r="M65" i="1" s="1"/>
  <c r="F65" i="1"/>
  <c r="D65" i="1"/>
  <c r="C65" i="1"/>
  <c r="E65" i="1" s="1"/>
  <c r="G64" i="1"/>
  <c r="M64" i="1" s="1"/>
  <c r="F64" i="1"/>
  <c r="L64" i="1" s="1"/>
  <c r="D64" i="1"/>
  <c r="C64" i="1"/>
  <c r="M63" i="1"/>
  <c r="G63" i="1"/>
  <c r="F63" i="1"/>
  <c r="L63" i="1" s="1"/>
  <c r="D63" i="1"/>
  <c r="C63" i="1"/>
  <c r="G62" i="1"/>
  <c r="M62" i="1" s="1"/>
  <c r="F62" i="1"/>
  <c r="L62" i="1" s="1"/>
  <c r="D62" i="1"/>
  <c r="C62" i="1"/>
  <c r="G61" i="1"/>
  <c r="M61" i="1" s="1"/>
  <c r="F61" i="1"/>
  <c r="L61" i="1" s="1"/>
  <c r="D61" i="1"/>
  <c r="C61" i="1"/>
  <c r="E61" i="1" s="1"/>
  <c r="G60" i="1"/>
  <c r="M60" i="1" s="1"/>
  <c r="F60" i="1"/>
  <c r="L60" i="1" s="1"/>
  <c r="D60" i="1"/>
  <c r="C60" i="1"/>
  <c r="M59" i="1"/>
  <c r="G59" i="1"/>
  <c r="F59" i="1"/>
  <c r="L59" i="1" s="1"/>
  <c r="D59" i="1"/>
  <c r="C59" i="1"/>
  <c r="G58" i="1"/>
  <c r="M58" i="1" s="1"/>
  <c r="F58" i="1"/>
  <c r="L58" i="1" s="1"/>
  <c r="D58" i="1"/>
  <c r="C58" i="1"/>
  <c r="G57" i="1"/>
  <c r="M57" i="1" s="1"/>
  <c r="F57" i="1"/>
  <c r="L57" i="1" s="1"/>
  <c r="D57" i="1"/>
  <c r="C57" i="1"/>
  <c r="E57" i="1" s="1"/>
  <c r="G56" i="1"/>
  <c r="M56" i="1" s="1"/>
  <c r="F56" i="1"/>
  <c r="L56" i="1" s="1"/>
  <c r="D56" i="1"/>
  <c r="C56" i="1"/>
  <c r="M55" i="1"/>
  <c r="G55" i="1"/>
  <c r="F55" i="1"/>
  <c r="L55" i="1" s="1"/>
  <c r="D55" i="1"/>
  <c r="C55" i="1"/>
  <c r="G54" i="1"/>
  <c r="M54" i="1" s="1"/>
  <c r="F54" i="1"/>
  <c r="L54" i="1" s="1"/>
  <c r="D54" i="1"/>
  <c r="C54" i="1"/>
  <c r="G53" i="1"/>
  <c r="M53" i="1" s="1"/>
  <c r="F53" i="1"/>
  <c r="L53" i="1" s="1"/>
  <c r="D53" i="1"/>
  <c r="C53" i="1"/>
  <c r="E53" i="1" s="1"/>
  <c r="G52" i="1"/>
  <c r="M52" i="1" s="1"/>
  <c r="F52" i="1"/>
  <c r="L52" i="1" s="1"/>
  <c r="D52" i="1"/>
  <c r="C52" i="1"/>
  <c r="M51" i="1"/>
  <c r="G51" i="1"/>
  <c r="F51" i="1"/>
  <c r="L51" i="1" s="1"/>
  <c r="D51" i="1"/>
  <c r="C51" i="1"/>
  <c r="G50" i="1"/>
  <c r="M50" i="1" s="1"/>
  <c r="F50" i="1"/>
  <c r="L50" i="1" s="1"/>
  <c r="D50" i="1"/>
  <c r="C50" i="1"/>
  <c r="G49" i="1"/>
  <c r="M49" i="1" s="1"/>
  <c r="F49" i="1"/>
  <c r="L49" i="1" s="1"/>
  <c r="D49" i="1"/>
  <c r="C49" i="1"/>
  <c r="E49" i="1" s="1"/>
  <c r="G48" i="1"/>
  <c r="M48" i="1" s="1"/>
  <c r="F48" i="1"/>
  <c r="L48" i="1" s="1"/>
  <c r="D48" i="1"/>
  <c r="C48" i="1"/>
  <c r="M47" i="1"/>
  <c r="G47" i="1"/>
  <c r="F47" i="1"/>
  <c r="L47" i="1" s="1"/>
  <c r="D47" i="1"/>
  <c r="C47" i="1"/>
  <c r="G46" i="1"/>
  <c r="M46" i="1" s="1"/>
  <c r="F46" i="1"/>
  <c r="L46" i="1" s="1"/>
  <c r="D46" i="1"/>
  <c r="C46" i="1"/>
  <c r="G45" i="1"/>
  <c r="M45" i="1" s="1"/>
  <c r="F45" i="1"/>
  <c r="L45" i="1" s="1"/>
  <c r="D45" i="1"/>
  <c r="C45" i="1"/>
  <c r="E45" i="1" s="1"/>
  <c r="G44" i="1"/>
  <c r="M44" i="1" s="1"/>
  <c r="F44" i="1"/>
  <c r="L44" i="1" s="1"/>
  <c r="D44" i="1"/>
  <c r="C44" i="1"/>
  <c r="M43" i="1"/>
  <c r="G43" i="1"/>
  <c r="F43" i="1"/>
  <c r="L43" i="1" s="1"/>
  <c r="D43" i="1"/>
  <c r="C43" i="1"/>
  <c r="G42" i="1"/>
  <c r="M42" i="1" s="1"/>
  <c r="F42" i="1"/>
  <c r="L42" i="1" s="1"/>
  <c r="D42" i="1"/>
  <c r="C42" i="1"/>
  <c r="G41" i="1"/>
  <c r="M41" i="1" s="1"/>
  <c r="F41" i="1"/>
  <c r="L41" i="1" s="1"/>
  <c r="D41" i="1"/>
  <c r="C41" i="1"/>
  <c r="E41" i="1" s="1"/>
  <c r="G40" i="1"/>
  <c r="M40" i="1" s="1"/>
  <c r="F40" i="1"/>
  <c r="L40" i="1" s="1"/>
  <c r="D40" i="1"/>
  <c r="C40" i="1"/>
  <c r="M39" i="1"/>
  <c r="G39" i="1"/>
  <c r="F39" i="1"/>
  <c r="L39" i="1" s="1"/>
  <c r="D39" i="1"/>
  <c r="C39" i="1"/>
  <c r="G38" i="1"/>
  <c r="M38" i="1" s="1"/>
  <c r="F38" i="1"/>
  <c r="L38" i="1" s="1"/>
  <c r="D38" i="1"/>
  <c r="C38" i="1"/>
  <c r="G37" i="1"/>
  <c r="M37" i="1" s="1"/>
  <c r="F37" i="1"/>
  <c r="L37" i="1" s="1"/>
  <c r="D37" i="1"/>
  <c r="C37" i="1"/>
  <c r="E37" i="1" s="1"/>
  <c r="G36" i="1"/>
  <c r="M36" i="1" s="1"/>
  <c r="F36" i="1"/>
  <c r="L36" i="1" s="1"/>
  <c r="D36" i="1"/>
  <c r="C36" i="1"/>
  <c r="M35" i="1"/>
  <c r="G35" i="1"/>
  <c r="F35" i="1"/>
  <c r="L35" i="1" s="1"/>
  <c r="D35" i="1"/>
  <c r="C35" i="1"/>
  <c r="G34" i="1"/>
  <c r="M34" i="1" s="1"/>
  <c r="F34" i="1"/>
  <c r="L34" i="1" s="1"/>
  <c r="D34" i="1"/>
  <c r="C34" i="1"/>
  <c r="G33" i="1"/>
  <c r="M33" i="1" s="1"/>
  <c r="F33" i="1"/>
  <c r="L33" i="1" s="1"/>
  <c r="D33" i="1"/>
  <c r="C33" i="1"/>
  <c r="E33" i="1" s="1"/>
  <c r="G32" i="1"/>
  <c r="M32" i="1" s="1"/>
  <c r="F32" i="1"/>
  <c r="L32" i="1" s="1"/>
  <c r="D32" i="1"/>
  <c r="C32" i="1"/>
  <c r="M31" i="1"/>
  <c r="G31" i="1"/>
  <c r="F31" i="1"/>
  <c r="L31" i="1" s="1"/>
  <c r="D31" i="1"/>
  <c r="C31" i="1"/>
  <c r="G30" i="1"/>
  <c r="M30" i="1" s="1"/>
  <c r="F30" i="1"/>
  <c r="L30" i="1" s="1"/>
  <c r="D30" i="1"/>
  <c r="C30" i="1"/>
  <c r="G29" i="1"/>
  <c r="M29" i="1" s="1"/>
  <c r="F29" i="1"/>
  <c r="L29" i="1" s="1"/>
  <c r="D29" i="1"/>
  <c r="C29" i="1"/>
  <c r="E29" i="1" s="1"/>
  <c r="G28" i="1"/>
  <c r="M28" i="1" s="1"/>
  <c r="F28" i="1"/>
  <c r="L28" i="1" s="1"/>
  <c r="D28" i="1"/>
  <c r="C28" i="1"/>
  <c r="M27" i="1"/>
  <c r="G27" i="1"/>
  <c r="F27" i="1"/>
  <c r="L27" i="1" s="1"/>
  <c r="D27" i="1"/>
  <c r="C27" i="1"/>
  <c r="G26" i="1"/>
  <c r="M26" i="1" s="1"/>
  <c r="F26" i="1"/>
  <c r="L26" i="1" s="1"/>
  <c r="D26" i="1"/>
  <c r="C26" i="1"/>
  <c r="G25" i="1"/>
  <c r="M25" i="1" s="1"/>
  <c r="F25" i="1"/>
  <c r="D25" i="1"/>
  <c r="C25" i="1"/>
  <c r="G24" i="1"/>
  <c r="M24" i="1" s="1"/>
  <c r="F24" i="1"/>
  <c r="D24" i="1"/>
  <c r="C24" i="1"/>
  <c r="G23" i="1"/>
  <c r="M23" i="1" s="1"/>
  <c r="F23" i="1"/>
  <c r="D23" i="1"/>
  <c r="C23" i="1"/>
  <c r="G22" i="1"/>
  <c r="M22" i="1" s="1"/>
  <c r="F22" i="1"/>
  <c r="D22" i="1"/>
  <c r="C22" i="1"/>
  <c r="O21" i="1"/>
  <c r="M21" i="1"/>
  <c r="L21" i="1"/>
  <c r="K21" i="1"/>
  <c r="H21" i="1"/>
  <c r="E21" i="1"/>
  <c r="K20" i="1"/>
  <c r="G20" i="1"/>
  <c r="M20" i="1" s="1"/>
  <c r="F20" i="1"/>
  <c r="H20" i="1" s="1"/>
  <c r="E20" i="1"/>
  <c r="D20" i="1"/>
  <c r="C20" i="1"/>
  <c r="M19" i="1"/>
  <c r="L19" i="1"/>
  <c r="G19" i="1"/>
  <c r="F19" i="1"/>
  <c r="H19" i="1" s="1"/>
  <c r="D19" i="1"/>
  <c r="E19" i="1" s="1"/>
  <c r="C19" i="1"/>
  <c r="G18" i="1"/>
  <c r="M18" i="1" s="1"/>
  <c r="F18" i="1"/>
  <c r="L18" i="1" s="1"/>
  <c r="D18" i="1"/>
  <c r="C18" i="1"/>
  <c r="G17" i="1"/>
  <c r="M17" i="1" s="1"/>
  <c r="P17" i="1" s="1"/>
  <c r="F17" i="1"/>
  <c r="L17" i="1" s="1"/>
  <c r="D17" i="1"/>
  <c r="C17" i="1"/>
  <c r="E17" i="1" s="1"/>
  <c r="G16" i="1"/>
  <c r="M16" i="1" s="1"/>
  <c r="F16" i="1"/>
  <c r="D16" i="1"/>
  <c r="C16" i="1"/>
  <c r="E16" i="1" s="1"/>
  <c r="G15" i="1"/>
  <c r="M15" i="1" s="1"/>
  <c r="F15" i="1"/>
  <c r="D15" i="1"/>
  <c r="E15" i="1" s="1"/>
  <c r="C15" i="1"/>
  <c r="G14" i="1"/>
  <c r="M14" i="1" s="1"/>
  <c r="F14" i="1"/>
  <c r="D14" i="1"/>
  <c r="C14" i="1"/>
  <c r="G13" i="1"/>
  <c r="M13" i="1" s="1"/>
  <c r="F13" i="1"/>
  <c r="E13" i="1"/>
  <c r="D13" i="1"/>
  <c r="C13" i="1"/>
  <c r="G12" i="1"/>
  <c r="M12" i="1" s="1"/>
  <c r="P12" i="1" s="1"/>
  <c r="F12" i="1"/>
  <c r="D12" i="1"/>
  <c r="C12" i="1"/>
  <c r="E12" i="1" s="1"/>
  <c r="G11" i="1"/>
  <c r="M11" i="1" s="1"/>
  <c r="P11" i="1" s="1"/>
  <c r="F11" i="1"/>
  <c r="D11" i="1"/>
  <c r="C11" i="1"/>
  <c r="E11" i="1" s="1"/>
  <c r="G10" i="1"/>
  <c r="M10" i="1" s="1"/>
  <c r="P10" i="1" s="1"/>
  <c r="F10" i="1"/>
  <c r="D10" i="1"/>
  <c r="C10" i="1"/>
  <c r="E10" i="1" s="1"/>
  <c r="G9" i="1"/>
  <c r="M9" i="1" s="1"/>
  <c r="P9" i="1" s="1"/>
  <c r="F9" i="1"/>
  <c r="D9" i="1"/>
  <c r="C9" i="1"/>
  <c r="E9" i="1" s="1"/>
  <c r="G8" i="1"/>
  <c r="M8" i="1" s="1"/>
  <c r="F8" i="1"/>
  <c r="D8" i="1"/>
  <c r="C8" i="1"/>
  <c r="E8" i="1" s="1"/>
  <c r="G7" i="1"/>
  <c r="M7" i="1" s="1"/>
  <c r="F7" i="1"/>
  <c r="D7" i="1"/>
  <c r="E7" i="1" s="1"/>
  <c r="C7" i="1"/>
  <c r="G6" i="1"/>
  <c r="M6" i="1" s="1"/>
  <c r="F6" i="1"/>
  <c r="D6" i="1"/>
  <c r="C6" i="1"/>
  <c r="G5" i="1"/>
  <c r="M5" i="1" s="1"/>
  <c r="F5" i="1"/>
  <c r="E5" i="1"/>
  <c r="D5" i="1"/>
  <c r="C5" i="1"/>
  <c r="G4" i="1"/>
  <c r="M4" i="1" s="1"/>
  <c r="P4" i="1" s="1"/>
  <c r="F4" i="1"/>
  <c r="D4" i="1"/>
  <c r="C4" i="1"/>
  <c r="E4" i="1" s="1"/>
  <c r="G3" i="1"/>
  <c r="F3" i="1"/>
  <c r="D3" i="1"/>
  <c r="C3" i="1"/>
  <c r="E3" i="1" s="1"/>
  <c r="H18" i="1" l="1"/>
  <c r="H29" i="1"/>
  <c r="H33" i="1"/>
  <c r="H37" i="1"/>
  <c r="H41" i="1"/>
  <c r="H45" i="1"/>
  <c r="H49" i="1"/>
  <c r="H53" i="1"/>
  <c r="H57" i="1"/>
  <c r="H61" i="1"/>
  <c r="H69" i="1"/>
  <c r="E77" i="1"/>
  <c r="P5" i="1"/>
  <c r="P6" i="1"/>
  <c r="P13" i="1"/>
  <c r="P14" i="1"/>
  <c r="E24" i="1"/>
  <c r="K72" i="1"/>
  <c r="H75" i="1"/>
  <c r="H77" i="1"/>
  <c r="E6" i="1"/>
  <c r="P7" i="1"/>
  <c r="P8" i="1"/>
  <c r="E14" i="1"/>
  <c r="P15" i="1"/>
  <c r="P16" i="1"/>
  <c r="E25" i="1"/>
  <c r="E27" i="1"/>
  <c r="H27" i="1"/>
  <c r="E31" i="1"/>
  <c r="H31" i="1"/>
  <c r="E35" i="1"/>
  <c r="H35" i="1"/>
  <c r="E39" i="1"/>
  <c r="H39" i="1"/>
  <c r="E43" i="1"/>
  <c r="H43" i="1"/>
  <c r="E47" i="1"/>
  <c r="H47" i="1"/>
  <c r="E51" i="1"/>
  <c r="H51" i="1"/>
  <c r="E55" i="1"/>
  <c r="H55" i="1"/>
  <c r="E59" i="1"/>
  <c r="H59" i="1"/>
  <c r="E63" i="1"/>
  <c r="H63" i="1"/>
  <c r="H65" i="1"/>
  <c r="P78" i="1"/>
  <c r="H79" i="1"/>
  <c r="O82" i="1"/>
  <c r="N26" i="1"/>
  <c r="N32" i="1"/>
  <c r="N38" i="1"/>
  <c r="N42" i="1"/>
  <c r="N48" i="1"/>
  <c r="H84" i="1"/>
  <c r="C68" i="1"/>
  <c r="C71" i="1" s="1"/>
  <c r="H26" i="1"/>
  <c r="N27" i="1"/>
  <c r="Q27" i="1" s="1"/>
  <c r="H28" i="1"/>
  <c r="N29" i="1"/>
  <c r="Q29" i="1" s="1"/>
  <c r="H30" i="1"/>
  <c r="N31" i="1"/>
  <c r="H32" i="1"/>
  <c r="N33" i="1"/>
  <c r="Q33" i="1" s="1"/>
  <c r="H34" i="1"/>
  <c r="N35" i="1"/>
  <c r="H36" i="1"/>
  <c r="N37" i="1"/>
  <c r="Q37" i="1" s="1"/>
  <c r="H38" i="1"/>
  <c r="N39" i="1"/>
  <c r="Q39" i="1" s="1"/>
  <c r="H40" i="1"/>
  <c r="N41" i="1"/>
  <c r="Q41" i="1" s="1"/>
  <c r="H42" i="1"/>
  <c r="N43" i="1"/>
  <c r="Q43" i="1" s="1"/>
  <c r="H44" i="1"/>
  <c r="N45" i="1"/>
  <c r="Q45" i="1" s="1"/>
  <c r="H46" i="1"/>
  <c r="N47" i="1"/>
  <c r="H48" i="1"/>
  <c r="N49" i="1"/>
  <c r="Q49" i="1" s="1"/>
  <c r="H50" i="1"/>
  <c r="N51" i="1"/>
  <c r="H52" i="1"/>
  <c r="N53" i="1"/>
  <c r="Q53" i="1" s="1"/>
  <c r="H54" i="1"/>
  <c r="N55" i="1"/>
  <c r="Q55" i="1" s="1"/>
  <c r="H56" i="1"/>
  <c r="N57" i="1"/>
  <c r="Q57" i="1" s="1"/>
  <c r="H58" i="1"/>
  <c r="N59" i="1"/>
  <c r="Q59" i="1" s="1"/>
  <c r="H60" i="1"/>
  <c r="N61" i="1"/>
  <c r="Q61" i="1" s="1"/>
  <c r="H62" i="1"/>
  <c r="N63" i="1"/>
  <c r="H64" i="1"/>
  <c r="K68" i="1"/>
  <c r="M69" i="1"/>
  <c r="C86" i="1"/>
  <c r="C89" i="1" s="1"/>
  <c r="H82" i="1"/>
  <c r="H85" i="1"/>
  <c r="K86" i="1"/>
  <c r="N40" i="1"/>
  <c r="N50" i="1"/>
  <c r="N54" i="1"/>
  <c r="E18" i="1"/>
  <c r="P77" i="1"/>
  <c r="G86" i="1"/>
  <c r="G68" i="1"/>
  <c r="M3" i="1"/>
  <c r="P3" i="1" s="1"/>
  <c r="P19" i="1"/>
  <c r="P20" i="1"/>
  <c r="L78" i="1"/>
  <c r="H83" i="1"/>
  <c r="O84" i="1"/>
  <c r="H88" i="1"/>
  <c r="N30" i="1"/>
  <c r="N34" i="1"/>
  <c r="N46" i="1"/>
  <c r="N56" i="1"/>
  <c r="N58" i="1"/>
  <c r="N60" i="1"/>
  <c r="N62" i="1"/>
  <c r="N64" i="1"/>
  <c r="L88" i="1"/>
  <c r="N28" i="1"/>
  <c r="N36" i="1"/>
  <c r="N44" i="1"/>
  <c r="N52" i="1"/>
  <c r="N17" i="1"/>
  <c r="Q17" i="1" s="1"/>
  <c r="L5" i="1"/>
  <c r="H5" i="1"/>
  <c r="N19" i="1"/>
  <c r="Q19" i="1" s="1"/>
  <c r="O19" i="1"/>
  <c r="L23" i="1"/>
  <c r="H23" i="1"/>
  <c r="P56" i="1"/>
  <c r="L4" i="1"/>
  <c r="H4" i="1"/>
  <c r="L8" i="1"/>
  <c r="H8" i="1"/>
  <c r="L12" i="1"/>
  <c r="H12" i="1"/>
  <c r="L16" i="1"/>
  <c r="H16" i="1"/>
  <c r="N18" i="1"/>
  <c r="Q18" i="1" s="1"/>
  <c r="O18" i="1"/>
  <c r="P18" i="1"/>
  <c r="L20" i="1"/>
  <c r="P28" i="1"/>
  <c r="O33" i="1"/>
  <c r="P44" i="1"/>
  <c r="O49" i="1"/>
  <c r="F68" i="1"/>
  <c r="L3" i="1"/>
  <c r="H3" i="1"/>
  <c r="L7" i="1"/>
  <c r="H7" i="1"/>
  <c r="L11" i="1"/>
  <c r="H11" i="1"/>
  <c r="L15" i="1"/>
  <c r="H15" i="1"/>
  <c r="O17" i="1"/>
  <c r="M68" i="1"/>
  <c r="L22" i="1"/>
  <c r="H22" i="1"/>
  <c r="L24" i="1"/>
  <c r="H24" i="1"/>
  <c r="P32" i="1"/>
  <c r="O37" i="1"/>
  <c r="P48" i="1"/>
  <c r="O53" i="1"/>
  <c r="L9" i="1"/>
  <c r="H9" i="1"/>
  <c r="L13" i="1"/>
  <c r="H13" i="1"/>
  <c r="L25" i="1"/>
  <c r="H25" i="1"/>
  <c r="O29" i="1"/>
  <c r="P40" i="1"/>
  <c r="O45" i="1"/>
  <c r="G71" i="1"/>
  <c r="L6" i="1"/>
  <c r="H6" i="1"/>
  <c r="L10" i="1"/>
  <c r="H10" i="1"/>
  <c r="L14" i="1"/>
  <c r="H14" i="1"/>
  <c r="P36" i="1"/>
  <c r="O41" i="1"/>
  <c r="P52" i="1"/>
  <c r="O57" i="1"/>
  <c r="H17" i="1"/>
  <c r="E26" i="1"/>
  <c r="P27" i="1"/>
  <c r="O28" i="1"/>
  <c r="E30" i="1"/>
  <c r="P31" i="1"/>
  <c r="O32" i="1"/>
  <c r="E34" i="1"/>
  <c r="P35" i="1"/>
  <c r="O36" i="1"/>
  <c r="E38" i="1"/>
  <c r="Q38" i="1" s="1"/>
  <c r="P39" i="1"/>
  <c r="O40" i="1"/>
  <c r="E42" i="1"/>
  <c r="Q42" i="1" s="1"/>
  <c r="P43" i="1"/>
  <c r="O44" i="1"/>
  <c r="E46" i="1"/>
  <c r="P47" i="1"/>
  <c r="O48" i="1"/>
  <c r="E50" i="1"/>
  <c r="P51" i="1"/>
  <c r="O52" i="1"/>
  <c r="E54" i="1"/>
  <c r="Q54" i="1" s="1"/>
  <c r="P55" i="1"/>
  <c r="O56" i="1"/>
  <c r="E58" i="1"/>
  <c r="Q58" i="1" s="1"/>
  <c r="P59" i="1"/>
  <c r="O60" i="1"/>
  <c r="E62" i="1"/>
  <c r="P63" i="1"/>
  <c r="O64" i="1"/>
  <c r="P65" i="1"/>
  <c r="O74" i="1"/>
  <c r="N74" i="1"/>
  <c r="Q74" i="1" s="1"/>
  <c r="H80" i="1"/>
  <c r="L80" i="1"/>
  <c r="D86" i="1"/>
  <c r="D89" i="1" s="1"/>
  <c r="D91" i="1" s="1"/>
  <c r="N87" i="1"/>
  <c r="C73" i="1"/>
  <c r="D68" i="1"/>
  <c r="E68" i="1" s="1"/>
  <c r="E22" i="1"/>
  <c r="E23" i="1"/>
  <c r="P26" i="1"/>
  <c r="O27" i="1"/>
  <c r="P30" i="1"/>
  <c r="Q31" i="1"/>
  <c r="O31" i="1"/>
  <c r="P34" i="1"/>
  <c r="Q35" i="1"/>
  <c r="O35" i="1"/>
  <c r="P38" i="1"/>
  <c r="O39" i="1"/>
  <c r="P42" i="1"/>
  <c r="O43" i="1"/>
  <c r="P46" i="1"/>
  <c r="Q47" i="1"/>
  <c r="O47" i="1"/>
  <c r="P50" i="1"/>
  <c r="Q51" i="1"/>
  <c r="O51" i="1"/>
  <c r="P54" i="1"/>
  <c r="O55" i="1"/>
  <c r="P58" i="1"/>
  <c r="O59" i="1"/>
  <c r="P62" i="1"/>
  <c r="Q63" i="1"/>
  <c r="O63" i="1"/>
  <c r="O65" i="1"/>
  <c r="N65" i="1"/>
  <c r="Q65" i="1" s="1"/>
  <c r="H66" i="1"/>
  <c r="L66" i="1"/>
  <c r="O67" i="1"/>
  <c r="N67" i="1"/>
  <c r="Q67" i="1" s="1"/>
  <c r="P60" i="1"/>
  <c r="O61" i="1"/>
  <c r="P64" i="1"/>
  <c r="N21" i="1"/>
  <c r="P21" i="1"/>
  <c r="P22" i="1"/>
  <c r="P23" i="1"/>
  <c r="P24" i="1"/>
  <c r="P25" i="1"/>
  <c r="O26" i="1"/>
  <c r="E28" i="1"/>
  <c r="Q28" i="1" s="1"/>
  <c r="P29" i="1"/>
  <c r="Q30" i="1"/>
  <c r="O30" i="1"/>
  <c r="E32" i="1"/>
  <c r="Q32" i="1" s="1"/>
  <c r="P33" i="1"/>
  <c r="Q34" i="1"/>
  <c r="O34" i="1"/>
  <c r="E36" i="1"/>
  <c r="Q36" i="1" s="1"/>
  <c r="P37" i="1"/>
  <c r="O38" i="1"/>
  <c r="E40" i="1"/>
  <c r="Q40" i="1" s="1"/>
  <c r="P41" i="1"/>
  <c r="O42" i="1"/>
  <c r="E44" i="1"/>
  <c r="Q44" i="1" s="1"/>
  <c r="P45" i="1"/>
  <c r="O46" i="1"/>
  <c r="E48" i="1"/>
  <c r="Q48" i="1" s="1"/>
  <c r="P49" i="1"/>
  <c r="O50" i="1"/>
  <c r="E52" i="1"/>
  <c r="Q52" i="1" s="1"/>
  <c r="P53" i="1"/>
  <c r="O54" i="1"/>
  <c r="E56" i="1"/>
  <c r="Q56" i="1" s="1"/>
  <c r="P57" i="1"/>
  <c r="O58" i="1"/>
  <c r="E60" i="1"/>
  <c r="Q60" i="1" s="1"/>
  <c r="P61" i="1"/>
  <c r="O62" i="1"/>
  <c r="E64" i="1"/>
  <c r="Q64" i="1" s="1"/>
  <c r="G72" i="1"/>
  <c r="H72" i="1" s="1"/>
  <c r="M70" i="1"/>
  <c r="H76" i="1"/>
  <c r="L76" i="1"/>
  <c r="O78" i="1"/>
  <c r="N78" i="1"/>
  <c r="Q78" i="1" s="1"/>
  <c r="G89" i="1"/>
  <c r="G91" i="1" s="1"/>
  <c r="L69" i="1"/>
  <c r="H70" i="1"/>
  <c r="J71" i="1"/>
  <c r="J73" i="1" s="1"/>
  <c r="K73" i="1" s="1"/>
  <c r="L75" i="1"/>
  <c r="L79" i="1"/>
  <c r="N83" i="1"/>
  <c r="E84" i="1"/>
  <c r="N85" i="1"/>
  <c r="L90" i="1"/>
  <c r="H67" i="1"/>
  <c r="F86" i="1"/>
  <c r="H74" i="1"/>
  <c r="P83" i="1"/>
  <c r="P85" i="1"/>
  <c r="H90" i="1"/>
  <c r="L70" i="1"/>
  <c r="L72" i="1" s="1"/>
  <c r="E72" i="1"/>
  <c r="O77" i="1"/>
  <c r="N77" i="1"/>
  <c r="Q77" i="1" s="1"/>
  <c r="E83" i="1"/>
  <c r="N84" i="1"/>
  <c r="E85" i="1"/>
  <c r="I91" i="1"/>
  <c r="K91" i="1" s="1"/>
  <c r="K89" i="1"/>
  <c r="P81" i="1"/>
  <c r="E82" i="1"/>
  <c r="H87" i="1"/>
  <c r="M88" i="1"/>
  <c r="M90" i="1" s="1"/>
  <c r="P90" i="1" s="1"/>
  <c r="M82" i="1"/>
  <c r="P82" i="1" s="1"/>
  <c r="Q62" i="1" l="1"/>
  <c r="Q46" i="1"/>
  <c r="Q26" i="1"/>
  <c r="Q50" i="1"/>
  <c r="E86" i="1"/>
  <c r="Q84" i="1"/>
  <c r="O79" i="1"/>
  <c r="N79" i="1"/>
  <c r="Q79" i="1" s="1"/>
  <c r="L86" i="1"/>
  <c r="O10" i="1"/>
  <c r="N10" i="1"/>
  <c r="Q10" i="1" s="1"/>
  <c r="G73" i="1"/>
  <c r="H68" i="1"/>
  <c r="F71" i="1"/>
  <c r="O12" i="1"/>
  <c r="N12" i="1"/>
  <c r="Q12" i="1" s="1"/>
  <c r="O4" i="1"/>
  <c r="N4" i="1"/>
  <c r="Q4" i="1" s="1"/>
  <c r="O72" i="1"/>
  <c r="F89" i="1"/>
  <c r="H86" i="1"/>
  <c r="N88" i="1"/>
  <c r="Q83" i="1"/>
  <c r="O75" i="1"/>
  <c r="N75" i="1"/>
  <c r="Q75" i="1" s="1"/>
  <c r="L68" i="1"/>
  <c r="M72" i="1"/>
  <c r="P72" i="1" s="1"/>
  <c r="O66" i="1"/>
  <c r="N66" i="1"/>
  <c r="Q66" i="1" s="1"/>
  <c r="D71" i="1"/>
  <c r="N25" i="1"/>
  <c r="Q25" i="1" s="1"/>
  <c r="O25" i="1"/>
  <c r="O9" i="1"/>
  <c r="N9" i="1"/>
  <c r="Q9" i="1" s="1"/>
  <c r="N22" i="1"/>
  <c r="Q22" i="1" s="1"/>
  <c r="O22" i="1"/>
  <c r="O15" i="1"/>
  <c r="N15" i="1"/>
  <c r="Q15" i="1" s="1"/>
  <c r="O7" i="1"/>
  <c r="N7" i="1"/>
  <c r="Q7" i="1" s="1"/>
  <c r="O20" i="1"/>
  <c r="N20" i="1"/>
  <c r="Q20" i="1" s="1"/>
  <c r="O14" i="1"/>
  <c r="N14" i="1"/>
  <c r="Q14" i="1" s="1"/>
  <c r="M71" i="1"/>
  <c r="N16" i="1"/>
  <c r="Q16" i="1" s="1"/>
  <c r="O16" i="1"/>
  <c r="O8" i="1"/>
  <c r="N8" i="1"/>
  <c r="Q8" i="1" s="1"/>
  <c r="N69" i="1"/>
  <c r="Q21" i="1"/>
  <c r="N82" i="1"/>
  <c r="Q82" i="1" s="1"/>
  <c r="O90" i="1"/>
  <c r="N90" i="1"/>
  <c r="Q90" i="1" s="1"/>
  <c r="N80" i="1"/>
  <c r="Q80" i="1" s="1"/>
  <c r="O80" i="1"/>
  <c r="O6" i="1"/>
  <c r="N6" i="1"/>
  <c r="Q6" i="1" s="1"/>
  <c r="N70" i="1"/>
  <c r="M86" i="1"/>
  <c r="M89" i="1" s="1"/>
  <c r="Q85" i="1"/>
  <c r="C91" i="1"/>
  <c r="E91" i="1" s="1"/>
  <c r="E89" i="1"/>
  <c r="O76" i="1"/>
  <c r="N76" i="1"/>
  <c r="Q76" i="1" s="1"/>
  <c r="K71" i="1"/>
  <c r="O13" i="1"/>
  <c r="N13" i="1"/>
  <c r="Q13" i="1" s="1"/>
  <c r="N24" i="1"/>
  <c r="Q24" i="1" s="1"/>
  <c r="O24" i="1"/>
  <c r="O11" i="1"/>
  <c r="N11" i="1"/>
  <c r="Q11" i="1" s="1"/>
  <c r="O3" i="1"/>
  <c r="N3" i="1"/>
  <c r="Q3" i="1" s="1"/>
  <c r="N23" i="1"/>
  <c r="Q23" i="1" s="1"/>
  <c r="O23" i="1"/>
  <c r="O5" i="1"/>
  <c r="N5" i="1"/>
  <c r="Q5" i="1" s="1"/>
  <c r="N72" i="1" l="1"/>
  <c r="Q72" i="1" s="1"/>
  <c r="N86" i="1"/>
  <c r="L89" i="1"/>
  <c r="D73" i="1"/>
  <c r="E73" i="1" s="1"/>
  <c r="E71" i="1"/>
  <c r="H89" i="1"/>
  <c r="F91" i="1"/>
  <c r="H91" i="1" s="1"/>
  <c r="P71" i="1"/>
  <c r="M73" i="1"/>
  <c r="L71" i="1"/>
  <c r="N68" i="1"/>
  <c r="M91" i="1"/>
  <c r="P91" i="1" s="1"/>
  <c r="P89" i="1"/>
  <c r="F73" i="1"/>
  <c r="H73" i="1" s="1"/>
  <c r="H71" i="1"/>
  <c r="P73" i="1" l="1"/>
  <c r="L73" i="1"/>
  <c r="O71" i="1"/>
  <c r="N71" i="1"/>
  <c r="Q71" i="1" s="1"/>
  <c r="O89" i="1"/>
  <c r="L91" i="1"/>
  <c r="N89" i="1"/>
  <c r="Q89" i="1" s="1"/>
  <c r="O91" i="1" l="1"/>
  <c r="N91" i="1"/>
  <c r="Q91" i="1" s="1"/>
  <c r="N73" i="1"/>
  <c r="Q73" i="1" s="1"/>
  <c r="O73" i="1"/>
</calcChain>
</file>

<file path=xl/sharedStrings.xml><?xml version="1.0" encoding="utf-8"?>
<sst xmlns="http://schemas.openxmlformats.org/spreadsheetml/2006/main" count="186" uniqueCount="173">
  <si>
    <t>投票区</t>
    <rPh sb="0" eb="2">
      <t>トウヒョウ</t>
    </rPh>
    <rPh sb="2" eb="3">
      <t>ク</t>
    </rPh>
    <phoneticPr fontId="4"/>
  </si>
  <si>
    <t>投票所名</t>
    <rPh sb="0" eb="2">
      <t>トウヒョウ</t>
    </rPh>
    <rPh sb="2" eb="3">
      <t>トコロ</t>
    </rPh>
    <rPh sb="3" eb="4">
      <t>ナ</t>
    </rPh>
    <phoneticPr fontId="4"/>
  </si>
  <si>
    <t>選挙当日の有権者数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4"/>
  </si>
  <si>
    <t>普通投票</t>
    <rPh sb="0" eb="2">
      <t>フツウ</t>
    </rPh>
    <rPh sb="2" eb="4">
      <t>トウヒョウ</t>
    </rPh>
    <phoneticPr fontId="4"/>
  </si>
  <si>
    <t>不在者投票</t>
    <rPh sb="0" eb="3">
      <t>フザイシャ</t>
    </rPh>
    <rPh sb="3" eb="5">
      <t>トウヒョウ</t>
    </rPh>
    <phoneticPr fontId="4"/>
  </si>
  <si>
    <t>合　　計</t>
    <rPh sb="0" eb="1">
      <t>ゴウ</t>
    </rPh>
    <rPh sb="3" eb="4">
      <t>ケイ</t>
    </rPh>
    <phoneticPr fontId="4"/>
  </si>
  <si>
    <t>投　票　率　（％）</t>
    <rPh sb="0" eb="1">
      <t>ナ</t>
    </rPh>
    <rPh sb="2" eb="3">
      <t>ヒョウ</t>
    </rPh>
    <rPh sb="4" eb="5">
      <t>リツ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</si>
  <si>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</si>
  <si>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</si>
  <si>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</si>
  <si>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第１投票区</t>
    <rPh sb="0" eb="1">
      <t>ダイ</t>
    </rPh>
    <rPh sb="2" eb="4">
      <t>トウヒョウ</t>
    </rPh>
    <rPh sb="4" eb="5">
      <t>ク</t>
    </rPh>
    <phoneticPr fontId="4"/>
  </si>
  <si>
    <t>三の丸市民センター</t>
    <rPh sb="0" eb="1">
      <t>サン</t>
    </rPh>
    <rPh sb="2" eb="3">
      <t>マル</t>
    </rPh>
    <phoneticPr fontId="4"/>
  </si>
  <si>
    <t>第２投票区</t>
    <rPh sb="0" eb="1">
      <t>ダイ</t>
    </rPh>
    <rPh sb="2" eb="4">
      <t>トウヒョウ</t>
    </rPh>
    <rPh sb="4" eb="5">
      <t>ク</t>
    </rPh>
    <phoneticPr fontId="4"/>
  </si>
  <si>
    <t>南町自由広場ﾕｰﾄﾞﾑｱﾘｰﾅ</t>
    <rPh sb="0" eb="1">
      <t>ミナミ</t>
    </rPh>
    <rPh sb="1" eb="2">
      <t>マチ</t>
    </rPh>
    <rPh sb="2" eb="4">
      <t>ジユウ</t>
    </rPh>
    <rPh sb="4" eb="6">
      <t>ヒロバ</t>
    </rPh>
    <phoneticPr fontId="4"/>
  </si>
  <si>
    <t>第３投票区</t>
    <rPh sb="0" eb="1">
      <t>ダイ</t>
    </rPh>
    <rPh sb="2" eb="4">
      <t>トウヒョウ</t>
    </rPh>
    <rPh sb="4" eb="5">
      <t>ク</t>
    </rPh>
    <phoneticPr fontId="4"/>
  </si>
  <si>
    <t>みと文化交流プラザ</t>
    <rPh sb="2" eb="4">
      <t>ブンカ</t>
    </rPh>
    <rPh sb="4" eb="6">
      <t>コウリュウ</t>
    </rPh>
    <phoneticPr fontId="4"/>
  </si>
  <si>
    <t>第４投票区</t>
    <rPh sb="0" eb="1">
      <t>ダイ</t>
    </rPh>
    <rPh sb="2" eb="4">
      <t>トウヒョウ</t>
    </rPh>
    <rPh sb="4" eb="5">
      <t>ク</t>
    </rPh>
    <phoneticPr fontId="4"/>
  </si>
  <si>
    <t>水戸市立五軒小学校</t>
    <rPh sb="0" eb="4">
      <t>ミトシリツ</t>
    </rPh>
    <rPh sb="4" eb="6">
      <t>ゴケン</t>
    </rPh>
    <rPh sb="6" eb="9">
      <t>ショウガッコウ</t>
    </rPh>
    <phoneticPr fontId="4"/>
  </si>
  <si>
    <t>第５投票区</t>
    <rPh sb="0" eb="1">
      <t>ダイ</t>
    </rPh>
    <rPh sb="2" eb="4">
      <t>トウヒョウ</t>
    </rPh>
    <rPh sb="4" eb="5">
      <t>ク</t>
    </rPh>
    <phoneticPr fontId="4"/>
  </si>
  <si>
    <t>新荘市民センター</t>
    <rPh sb="0" eb="2">
      <t>シンソウ</t>
    </rPh>
    <rPh sb="2" eb="4">
      <t>シミン</t>
    </rPh>
    <phoneticPr fontId="4"/>
  </si>
  <si>
    <t>第６投票区</t>
    <rPh sb="0" eb="1">
      <t>ダイ</t>
    </rPh>
    <rPh sb="2" eb="4">
      <t>トウヒョウ</t>
    </rPh>
    <rPh sb="4" eb="5">
      <t>ク</t>
    </rPh>
    <phoneticPr fontId="4"/>
  </si>
  <si>
    <t>茨城県立青少年会館</t>
    <rPh sb="0" eb="4">
      <t>イバラキケンリツ</t>
    </rPh>
    <rPh sb="4" eb="7">
      <t>セイショウネン</t>
    </rPh>
    <rPh sb="7" eb="9">
      <t>カイカン</t>
    </rPh>
    <phoneticPr fontId="4"/>
  </si>
  <si>
    <t>第７投票区</t>
    <rPh sb="0" eb="1">
      <t>ダイ</t>
    </rPh>
    <rPh sb="2" eb="4">
      <t>トウヒョウ</t>
    </rPh>
    <rPh sb="4" eb="5">
      <t>ク</t>
    </rPh>
    <phoneticPr fontId="4"/>
  </si>
  <si>
    <t>常磐市民センター</t>
    <rPh sb="0" eb="2">
      <t>トキワ</t>
    </rPh>
    <rPh sb="2" eb="4">
      <t>シミン</t>
    </rPh>
    <phoneticPr fontId="4"/>
  </si>
  <si>
    <t>第８投票区</t>
    <rPh sb="0" eb="1">
      <t>ダイ</t>
    </rPh>
    <rPh sb="2" eb="4">
      <t>トウヒョウ</t>
    </rPh>
    <rPh sb="4" eb="5">
      <t>ク</t>
    </rPh>
    <phoneticPr fontId="4"/>
  </si>
  <si>
    <t>堀原市民センター</t>
    <rPh sb="0" eb="1">
      <t>ホリ</t>
    </rPh>
    <rPh sb="1" eb="2">
      <t>ハラ</t>
    </rPh>
    <rPh sb="2" eb="4">
      <t>シミン</t>
    </rPh>
    <phoneticPr fontId="4"/>
  </si>
  <si>
    <t>第９投票区</t>
    <rPh sb="0" eb="1">
      <t>ダイ</t>
    </rPh>
    <rPh sb="2" eb="4">
      <t>トウヒョウ</t>
    </rPh>
    <rPh sb="4" eb="5">
      <t>ク</t>
    </rPh>
    <phoneticPr fontId="4"/>
  </si>
  <si>
    <t>水戸市立石川小学校</t>
    <rPh sb="0" eb="4">
      <t>ミトシリツ</t>
    </rPh>
    <rPh sb="4" eb="6">
      <t>イシカワ</t>
    </rPh>
    <rPh sb="6" eb="9">
      <t>ショウガッコウ</t>
    </rPh>
    <phoneticPr fontId="4"/>
  </si>
  <si>
    <t>第10投票区</t>
    <rPh sb="0" eb="1">
      <t>ダイ</t>
    </rPh>
    <rPh sb="3" eb="5">
      <t>トウヒョウ</t>
    </rPh>
    <rPh sb="5" eb="6">
      <t>ク</t>
    </rPh>
    <phoneticPr fontId="4"/>
  </si>
  <si>
    <t>水戸市立第三中学校</t>
    <rPh sb="0" eb="4">
      <t>ミトシリツ</t>
    </rPh>
    <rPh sb="4" eb="6">
      <t>ダイサン</t>
    </rPh>
    <rPh sb="6" eb="9">
      <t>チュウガッコウ</t>
    </rPh>
    <phoneticPr fontId="4"/>
  </si>
  <si>
    <t>第11投票区</t>
    <rPh sb="0" eb="1">
      <t>ダイ</t>
    </rPh>
    <rPh sb="3" eb="5">
      <t>トウヒョウ</t>
    </rPh>
    <rPh sb="5" eb="6">
      <t>ク</t>
    </rPh>
    <phoneticPr fontId="4"/>
  </si>
  <si>
    <t>水戸市立浜田小学校</t>
    <rPh sb="0" eb="4">
      <t>ミトシリツ</t>
    </rPh>
    <rPh sb="4" eb="6">
      <t>ハマダ</t>
    </rPh>
    <rPh sb="6" eb="9">
      <t>ショウガッコウ</t>
    </rPh>
    <phoneticPr fontId="4"/>
  </si>
  <si>
    <t>第12投票区</t>
    <rPh sb="0" eb="1">
      <t>ダイ</t>
    </rPh>
    <rPh sb="3" eb="5">
      <t>トウヒョウ</t>
    </rPh>
    <rPh sb="5" eb="6">
      <t>ク</t>
    </rPh>
    <phoneticPr fontId="4"/>
  </si>
  <si>
    <t>水戸市立城東小学校</t>
    <rPh sb="0" eb="4">
      <t>ミトシリツ</t>
    </rPh>
    <rPh sb="4" eb="6">
      <t>ジョウトウ</t>
    </rPh>
    <rPh sb="6" eb="9">
      <t>ショウガッコウ</t>
    </rPh>
    <phoneticPr fontId="4"/>
  </si>
  <si>
    <t>第13投票区</t>
    <rPh sb="0" eb="1">
      <t>ダイ</t>
    </rPh>
    <rPh sb="3" eb="5">
      <t>トウヒョウ</t>
    </rPh>
    <rPh sb="5" eb="6">
      <t>ク</t>
    </rPh>
    <phoneticPr fontId="4"/>
  </si>
  <si>
    <t>若宮団地集会所</t>
    <rPh sb="0" eb="2">
      <t>ワカミヤ</t>
    </rPh>
    <rPh sb="2" eb="4">
      <t>ダンチ</t>
    </rPh>
    <rPh sb="4" eb="6">
      <t>シュウカイ</t>
    </rPh>
    <rPh sb="6" eb="7">
      <t>ジョ</t>
    </rPh>
    <phoneticPr fontId="4"/>
  </si>
  <si>
    <t>第14投票区</t>
    <rPh sb="0" eb="1">
      <t>ダイ</t>
    </rPh>
    <rPh sb="3" eb="5">
      <t>トウヒョウ</t>
    </rPh>
    <rPh sb="5" eb="6">
      <t>ク</t>
    </rPh>
    <phoneticPr fontId="4"/>
  </si>
  <si>
    <t>上大野市民センター</t>
    <rPh sb="0" eb="1">
      <t>スイジョウ</t>
    </rPh>
    <rPh sb="1" eb="3">
      <t>オオノ</t>
    </rPh>
    <rPh sb="3" eb="5">
      <t>シミン</t>
    </rPh>
    <phoneticPr fontId="4"/>
  </si>
  <si>
    <t>第15投票区</t>
    <rPh sb="0" eb="1">
      <t>ダイ</t>
    </rPh>
    <rPh sb="3" eb="5">
      <t>トウヒョウ</t>
    </rPh>
    <rPh sb="5" eb="6">
      <t>ク</t>
    </rPh>
    <phoneticPr fontId="4"/>
  </si>
  <si>
    <t>酒門市民センター</t>
    <rPh sb="0" eb="2">
      <t>サカド</t>
    </rPh>
    <phoneticPr fontId="4"/>
  </si>
  <si>
    <t>第16投票区</t>
    <rPh sb="0" eb="1">
      <t>ダイ</t>
    </rPh>
    <rPh sb="3" eb="5">
      <t>トウヒョウ</t>
    </rPh>
    <rPh sb="5" eb="6">
      <t>ク</t>
    </rPh>
    <phoneticPr fontId="4"/>
  </si>
  <si>
    <t>吉沢市民センター</t>
    <rPh sb="0" eb="2">
      <t>ヨシザワ</t>
    </rPh>
    <phoneticPr fontId="4"/>
  </si>
  <si>
    <t>第17投票区</t>
    <rPh sb="0" eb="1">
      <t>ダイ</t>
    </rPh>
    <rPh sb="3" eb="5">
      <t>トウヒョウ</t>
    </rPh>
    <rPh sb="5" eb="6">
      <t>ク</t>
    </rPh>
    <phoneticPr fontId="4"/>
  </si>
  <si>
    <t>水戸市立吉田小学校</t>
    <rPh sb="0" eb="4">
      <t>ミトシリツ</t>
    </rPh>
    <rPh sb="4" eb="6">
      <t>ヨシダ</t>
    </rPh>
    <rPh sb="6" eb="9">
      <t>ショウガッコウ</t>
    </rPh>
    <phoneticPr fontId="4"/>
  </si>
  <si>
    <t>第18投票区</t>
    <rPh sb="0" eb="1">
      <t>ダイ</t>
    </rPh>
    <rPh sb="3" eb="5">
      <t>トウヒョウ</t>
    </rPh>
    <rPh sb="5" eb="6">
      <t>ク</t>
    </rPh>
    <phoneticPr fontId="4"/>
  </si>
  <si>
    <t>水戸市役所</t>
    <rPh sb="0" eb="2">
      <t>ミト</t>
    </rPh>
    <rPh sb="2" eb="5">
      <t>シヤクショ</t>
    </rPh>
    <phoneticPr fontId="4"/>
  </si>
  <si>
    <t>指定在外選挙投票区</t>
    <rPh sb="0" eb="2">
      <t>シテイ</t>
    </rPh>
    <rPh sb="2" eb="4">
      <t>ザイガイ</t>
    </rPh>
    <rPh sb="4" eb="6">
      <t>センキョ</t>
    </rPh>
    <rPh sb="6" eb="8">
      <t>トウヒョウ</t>
    </rPh>
    <rPh sb="8" eb="9">
      <t>ク</t>
    </rPh>
    <phoneticPr fontId="4"/>
  </si>
  <si>
    <t>第19投票区</t>
    <rPh sb="0" eb="1">
      <t>ダイ</t>
    </rPh>
    <rPh sb="3" eb="5">
      <t>トウヒョウ</t>
    </rPh>
    <rPh sb="5" eb="6">
      <t>ク</t>
    </rPh>
    <phoneticPr fontId="4"/>
  </si>
  <si>
    <t>茨城県立水戸ろう学校</t>
    <rPh sb="0" eb="3">
      <t>イバラキケン</t>
    </rPh>
    <rPh sb="3" eb="4">
      <t>タ</t>
    </rPh>
    <rPh sb="4" eb="6">
      <t>ミト</t>
    </rPh>
    <rPh sb="8" eb="10">
      <t>ガッコウ</t>
    </rPh>
    <phoneticPr fontId="4"/>
  </si>
  <si>
    <t>第20投票区</t>
    <rPh sb="0" eb="1">
      <t>ダイ</t>
    </rPh>
    <rPh sb="3" eb="5">
      <t>トウヒョウ</t>
    </rPh>
    <rPh sb="5" eb="6">
      <t>ク</t>
    </rPh>
    <phoneticPr fontId="4"/>
  </si>
  <si>
    <t>緑岡市民センター</t>
    <rPh sb="0" eb="1">
      <t>ミドリ</t>
    </rPh>
    <rPh sb="1" eb="2">
      <t>オカ</t>
    </rPh>
    <phoneticPr fontId="4"/>
  </si>
  <si>
    <t>第21投票区</t>
    <rPh sb="0" eb="1">
      <t>ダイ</t>
    </rPh>
    <rPh sb="3" eb="5">
      <t>トウヒョウ</t>
    </rPh>
    <rPh sb="5" eb="6">
      <t>ク</t>
    </rPh>
    <phoneticPr fontId="4"/>
  </si>
  <si>
    <t>寿市民センター</t>
    <rPh sb="0" eb="1">
      <t>コトブキ</t>
    </rPh>
    <rPh sb="1" eb="3">
      <t>シミン</t>
    </rPh>
    <phoneticPr fontId="4"/>
  </si>
  <si>
    <t>第22投票区</t>
    <rPh sb="0" eb="1">
      <t>ダイ</t>
    </rPh>
    <rPh sb="3" eb="5">
      <t>トウヒョウ</t>
    </rPh>
    <rPh sb="5" eb="6">
      <t>ク</t>
    </rPh>
    <phoneticPr fontId="4"/>
  </si>
  <si>
    <t>小吹町農村集落センター</t>
    <rPh sb="0" eb="3">
      <t>コブキチョウ</t>
    </rPh>
    <rPh sb="3" eb="5">
      <t>ノウソン</t>
    </rPh>
    <rPh sb="5" eb="7">
      <t>シュウラク</t>
    </rPh>
    <phoneticPr fontId="4"/>
  </si>
  <si>
    <t>第23投票区</t>
    <rPh sb="0" eb="1">
      <t>ダイ</t>
    </rPh>
    <rPh sb="3" eb="5">
      <t>トウヒョウ</t>
    </rPh>
    <rPh sb="5" eb="6">
      <t>ク</t>
    </rPh>
    <phoneticPr fontId="4"/>
  </si>
  <si>
    <t>見川市民センター</t>
    <rPh sb="0" eb="1">
      <t>ミ</t>
    </rPh>
    <rPh sb="1" eb="2">
      <t>カワ</t>
    </rPh>
    <rPh sb="2" eb="4">
      <t>シミン</t>
    </rPh>
    <phoneticPr fontId="4"/>
  </si>
  <si>
    <t>第24投票区</t>
    <rPh sb="0" eb="1">
      <t>ダイ</t>
    </rPh>
    <rPh sb="3" eb="5">
      <t>トウヒョウ</t>
    </rPh>
    <rPh sb="5" eb="6">
      <t>ク</t>
    </rPh>
    <phoneticPr fontId="4"/>
  </si>
  <si>
    <t>水戸市立梅が丘小学校</t>
    <rPh sb="0" eb="4">
      <t>ミトシリツ</t>
    </rPh>
    <rPh sb="4" eb="5">
      <t>ウメ</t>
    </rPh>
    <rPh sb="6" eb="7">
      <t>オカ</t>
    </rPh>
    <rPh sb="7" eb="10">
      <t>ショウガッコウ</t>
    </rPh>
    <phoneticPr fontId="4"/>
  </si>
  <si>
    <t>第25投票区</t>
    <rPh sb="0" eb="1">
      <t>ダイ</t>
    </rPh>
    <rPh sb="3" eb="5">
      <t>トウヒョウ</t>
    </rPh>
    <rPh sb="5" eb="6">
      <t>ク</t>
    </rPh>
    <phoneticPr fontId="4"/>
  </si>
  <si>
    <t>水戸市立河和田小学校</t>
    <rPh sb="0" eb="4">
      <t>ミトシリツ</t>
    </rPh>
    <rPh sb="4" eb="7">
      <t>カワワダ</t>
    </rPh>
    <rPh sb="7" eb="10">
      <t>ショウガッコウ</t>
    </rPh>
    <phoneticPr fontId="4"/>
  </si>
  <si>
    <t>第26投票区</t>
    <rPh sb="0" eb="1">
      <t>ダイ</t>
    </rPh>
    <rPh sb="3" eb="5">
      <t>トウヒョウ</t>
    </rPh>
    <rPh sb="5" eb="6">
      <t>ク</t>
    </rPh>
    <phoneticPr fontId="4"/>
  </si>
  <si>
    <t>報徳農村集落センター</t>
    <rPh sb="0" eb="2">
      <t>ホウトク</t>
    </rPh>
    <rPh sb="2" eb="4">
      <t>ノウソン</t>
    </rPh>
    <rPh sb="4" eb="6">
      <t>シュウラク</t>
    </rPh>
    <phoneticPr fontId="4"/>
  </si>
  <si>
    <t>第27投票区</t>
    <rPh sb="0" eb="1">
      <t>ダイ</t>
    </rPh>
    <rPh sb="3" eb="5">
      <t>トウヒョウ</t>
    </rPh>
    <rPh sb="5" eb="6">
      <t>ク</t>
    </rPh>
    <phoneticPr fontId="4"/>
  </si>
  <si>
    <t>水戸市立赤塚中学校</t>
    <rPh sb="0" eb="2">
      <t>ミト</t>
    </rPh>
    <rPh sb="2" eb="4">
      <t>シリツ</t>
    </rPh>
    <rPh sb="4" eb="6">
      <t>アカツカ</t>
    </rPh>
    <rPh sb="6" eb="9">
      <t>チュウガッコウ</t>
    </rPh>
    <phoneticPr fontId="4"/>
  </si>
  <si>
    <t>第28投票区</t>
    <rPh sb="0" eb="1">
      <t>ダイ</t>
    </rPh>
    <rPh sb="3" eb="5">
      <t>トウヒョウ</t>
    </rPh>
    <rPh sb="5" eb="6">
      <t>ク</t>
    </rPh>
    <phoneticPr fontId="4"/>
  </si>
  <si>
    <t>上中妻市民センター</t>
    <rPh sb="0" eb="1">
      <t>カミ</t>
    </rPh>
    <rPh sb="1" eb="3">
      <t>ナカヅマ</t>
    </rPh>
    <phoneticPr fontId="4"/>
  </si>
  <si>
    <t>第29投票区</t>
    <rPh sb="0" eb="1">
      <t>ダイ</t>
    </rPh>
    <rPh sb="3" eb="5">
      <t>トウヒョウ</t>
    </rPh>
    <rPh sb="5" eb="6">
      <t>ク</t>
    </rPh>
    <phoneticPr fontId="4"/>
  </si>
  <si>
    <t>谷津公民館</t>
    <rPh sb="0" eb="2">
      <t>ヤツ</t>
    </rPh>
    <rPh sb="2" eb="5">
      <t>コウミンカン</t>
    </rPh>
    <phoneticPr fontId="4"/>
  </si>
  <si>
    <t>第30投票区</t>
    <rPh sb="0" eb="1">
      <t>ダイ</t>
    </rPh>
    <rPh sb="3" eb="5">
      <t>トウヒョウ</t>
    </rPh>
    <rPh sb="5" eb="6">
      <t>ク</t>
    </rPh>
    <phoneticPr fontId="4"/>
  </si>
  <si>
    <t>さわやかふれあいｾﾝﾀｰ</t>
  </si>
  <si>
    <t>第31投票区</t>
    <rPh sb="0" eb="1">
      <t>ダイ</t>
    </rPh>
    <rPh sb="3" eb="5">
      <t>トウヒョウ</t>
    </rPh>
    <rPh sb="5" eb="6">
      <t>ク</t>
    </rPh>
    <phoneticPr fontId="4"/>
  </si>
  <si>
    <t>山根市民センター</t>
    <rPh sb="0" eb="2">
      <t>ヤマネ</t>
    </rPh>
    <phoneticPr fontId="4"/>
  </si>
  <si>
    <t>第32投票区</t>
    <rPh sb="0" eb="1">
      <t>ダイ</t>
    </rPh>
    <rPh sb="3" eb="5">
      <t>トウヒョウ</t>
    </rPh>
    <rPh sb="5" eb="6">
      <t>ク</t>
    </rPh>
    <phoneticPr fontId="4"/>
  </si>
  <si>
    <t>開江町ｺﾐｭﾆﾃｨｰｾﾝﾀｰ</t>
    <rPh sb="0" eb="3">
      <t>ヒラクエチョウ</t>
    </rPh>
    <phoneticPr fontId="4"/>
  </si>
  <si>
    <t>第33投票区</t>
    <rPh sb="0" eb="1">
      <t>ダイ</t>
    </rPh>
    <rPh sb="3" eb="5">
      <t>トウヒョウ</t>
    </rPh>
    <rPh sb="5" eb="6">
      <t>ク</t>
    </rPh>
    <phoneticPr fontId="4"/>
  </si>
  <si>
    <t>田野町中央生活改善ｾﾝﾀｰ</t>
    <rPh sb="0" eb="2">
      <t>タノ</t>
    </rPh>
    <rPh sb="2" eb="3">
      <t>チョウ</t>
    </rPh>
    <rPh sb="3" eb="5">
      <t>チュウオウ</t>
    </rPh>
    <rPh sb="5" eb="7">
      <t>セイカツ</t>
    </rPh>
    <rPh sb="7" eb="9">
      <t>カイゼン</t>
    </rPh>
    <phoneticPr fontId="4"/>
  </si>
  <si>
    <t>第34投票区</t>
    <rPh sb="0" eb="1">
      <t>ダイ</t>
    </rPh>
    <rPh sb="3" eb="5">
      <t>トウヒョウ</t>
    </rPh>
    <rPh sb="5" eb="6">
      <t>ク</t>
    </rPh>
    <phoneticPr fontId="4"/>
  </si>
  <si>
    <t>渡里市民センター</t>
    <rPh sb="0" eb="2">
      <t>ワタリ</t>
    </rPh>
    <rPh sb="2" eb="4">
      <t>シミン</t>
    </rPh>
    <phoneticPr fontId="4"/>
  </si>
  <si>
    <t>第35投票区</t>
    <rPh sb="0" eb="1">
      <t>ダイ</t>
    </rPh>
    <rPh sb="3" eb="5">
      <t>トウヒョウ</t>
    </rPh>
    <rPh sb="5" eb="6">
      <t>ク</t>
    </rPh>
    <phoneticPr fontId="4"/>
  </si>
  <si>
    <t>水戸市立第五中学校</t>
    <rPh sb="0" eb="4">
      <t>ミトシリツ</t>
    </rPh>
    <rPh sb="4" eb="6">
      <t>ダイゴ</t>
    </rPh>
    <rPh sb="6" eb="9">
      <t>チュウガッコウ</t>
    </rPh>
    <phoneticPr fontId="4"/>
  </si>
  <si>
    <t>第36投票区</t>
    <rPh sb="0" eb="1">
      <t>ダイ</t>
    </rPh>
    <rPh sb="3" eb="5">
      <t>トウヒョウ</t>
    </rPh>
    <rPh sb="5" eb="6">
      <t>ク</t>
    </rPh>
    <phoneticPr fontId="4"/>
  </si>
  <si>
    <t>茨城県立盲学校</t>
    <rPh sb="0" eb="4">
      <t>イバラキケンリツ</t>
    </rPh>
    <rPh sb="4" eb="5">
      <t>モウ</t>
    </rPh>
    <rPh sb="5" eb="7">
      <t>ガッコウ</t>
    </rPh>
    <phoneticPr fontId="4"/>
  </si>
  <si>
    <t>第37投票区</t>
    <rPh sb="0" eb="1">
      <t>ダイ</t>
    </rPh>
    <rPh sb="3" eb="5">
      <t>トウヒョウ</t>
    </rPh>
    <rPh sb="5" eb="6">
      <t>ク</t>
    </rPh>
    <phoneticPr fontId="4"/>
  </si>
  <si>
    <t>圷公民館</t>
    <rPh sb="0" eb="1">
      <t>アクツ</t>
    </rPh>
    <rPh sb="1" eb="4">
      <t>コウミンカン</t>
    </rPh>
    <phoneticPr fontId="4"/>
  </si>
  <si>
    <t>第38投票区</t>
    <rPh sb="0" eb="1">
      <t>ダイ</t>
    </rPh>
    <rPh sb="3" eb="5">
      <t>トウヒョウ</t>
    </rPh>
    <rPh sb="5" eb="6">
      <t>ク</t>
    </rPh>
    <phoneticPr fontId="4"/>
  </si>
  <si>
    <t>成沢本郷集会所</t>
    <rPh sb="0" eb="2">
      <t>ナルサワ</t>
    </rPh>
    <rPh sb="2" eb="4">
      <t>ホンゴウ</t>
    </rPh>
    <rPh sb="4" eb="6">
      <t>シュウカイ</t>
    </rPh>
    <rPh sb="6" eb="7">
      <t>ジョ</t>
    </rPh>
    <phoneticPr fontId="4"/>
  </si>
  <si>
    <t>第39投票区</t>
    <rPh sb="0" eb="1">
      <t>ダイ</t>
    </rPh>
    <rPh sb="3" eb="5">
      <t>トウヒョウ</t>
    </rPh>
    <rPh sb="5" eb="6">
      <t>ク</t>
    </rPh>
    <phoneticPr fontId="4"/>
  </si>
  <si>
    <t>飯富市民センター</t>
    <rPh sb="0" eb="2">
      <t>イイトミ</t>
    </rPh>
    <rPh sb="2" eb="4">
      <t>シミン</t>
    </rPh>
    <phoneticPr fontId="4"/>
  </si>
  <si>
    <t>第40投票区</t>
    <rPh sb="0" eb="1">
      <t>ダイ</t>
    </rPh>
    <rPh sb="3" eb="5">
      <t>トウヒョウ</t>
    </rPh>
    <rPh sb="5" eb="6">
      <t>ク</t>
    </rPh>
    <phoneticPr fontId="4"/>
  </si>
  <si>
    <t>上国井町公民館</t>
    <rPh sb="0" eb="4">
      <t>カミクニイチョウ</t>
    </rPh>
    <rPh sb="4" eb="7">
      <t>コウミンカン</t>
    </rPh>
    <phoneticPr fontId="4"/>
  </si>
  <si>
    <t>第41投票区</t>
    <rPh sb="0" eb="1">
      <t>ダイ</t>
    </rPh>
    <rPh sb="3" eb="5">
      <t>トウヒョウ</t>
    </rPh>
    <rPh sb="5" eb="6">
      <t>ク</t>
    </rPh>
    <phoneticPr fontId="4"/>
  </si>
  <si>
    <t>国田市民センター</t>
    <rPh sb="0" eb="2">
      <t>クニタ</t>
    </rPh>
    <phoneticPr fontId="4"/>
  </si>
  <si>
    <t>第42投票区</t>
    <rPh sb="0" eb="1">
      <t>ダイ</t>
    </rPh>
    <rPh sb="3" eb="5">
      <t>トウヒョウ</t>
    </rPh>
    <rPh sb="5" eb="6">
      <t>ク</t>
    </rPh>
    <phoneticPr fontId="4"/>
  </si>
  <si>
    <t>田谷町田園都市ｾﾝﾀｰ</t>
    <rPh sb="0" eb="3">
      <t>タヤチョウ</t>
    </rPh>
    <rPh sb="3" eb="5">
      <t>デンエン</t>
    </rPh>
    <rPh sb="5" eb="7">
      <t>トシ</t>
    </rPh>
    <phoneticPr fontId="4"/>
  </si>
  <si>
    <t>第43投票区</t>
    <rPh sb="0" eb="1">
      <t>ダイ</t>
    </rPh>
    <rPh sb="3" eb="5">
      <t>トウヒョウ</t>
    </rPh>
    <rPh sb="5" eb="6">
      <t>ク</t>
    </rPh>
    <phoneticPr fontId="4"/>
  </si>
  <si>
    <t>旧柳河連絡所</t>
    <rPh sb="0" eb="1">
      <t>キュウ</t>
    </rPh>
    <rPh sb="1" eb="2">
      <t>ヤナギ</t>
    </rPh>
    <rPh sb="2" eb="3">
      <t>カワ</t>
    </rPh>
    <rPh sb="3" eb="5">
      <t>レンラク</t>
    </rPh>
    <rPh sb="5" eb="6">
      <t>ジョ</t>
    </rPh>
    <phoneticPr fontId="4"/>
  </si>
  <si>
    <t>第44投票区</t>
    <rPh sb="0" eb="1">
      <t>ダイ</t>
    </rPh>
    <rPh sb="3" eb="5">
      <t>トウヒョウ</t>
    </rPh>
    <rPh sb="5" eb="6">
      <t>ク</t>
    </rPh>
    <phoneticPr fontId="4"/>
  </si>
  <si>
    <t>茨城県建設技術管理ｾﾝﾀｰ</t>
    <rPh sb="0" eb="3">
      <t>イバラキケン</t>
    </rPh>
    <rPh sb="3" eb="5">
      <t>ケンセツ</t>
    </rPh>
    <rPh sb="5" eb="7">
      <t>ギジュツ</t>
    </rPh>
    <rPh sb="7" eb="9">
      <t>カンリ</t>
    </rPh>
    <phoneticPr fontId="4"/>
  </si>
  <si>
    <t>第45投票区</t>
    <rPh sb="0" eb="1">
      <t>ダイ</t>
    </rPh>
    <rPh sb="3" eb="5">
      <t>トウヒョウ</t>
    </rPh>
    <rPh sb="5" eb="6">
      <t>ク</t>
    </rPh>
    <phoneticPr fontId="4"/>
  </si>
  <si>
    <t>石川市民センター</t>
    <rPh sb="0" eb="2">
      <t>イシカワ</t>
    </rPh>
    <phoneticPr fontId="4"/>
  </si>
  <si>
    <t>第46投票区</t>
    <rPh sb="0" eb="1">
      <t>ダイ</t>
    </rPh>
    <rPh sb="3" eb="5">
      <t>トウヒョウ</t>
    </rPh>
    <rPh sb="5" eb="6">
      <t>ク</t>
    </rPh>
    <phoneticPr fontId="4"/>
  </si>
  <si>
    <t>城東市民センター</t>
    <rPh sb="0" eb="2">
      <t>ジョウトウ</t>
    </rPh>
    <phoneticPr fontId="4"/>
  </si>
  <si>
    <t>第47投票区</t>
    <rPh sb="0" eb="1">
      <t>ダイ</t>
    </rPh>
    <rPh sb="3" eb="5">
      <t>トウヒョウ</t>
    </rPh>
    <rPh sb="5" eb="6">
      <t>ク</t>
    </rPh>
    <phoneticPr fontId="4"/>
  </si>
  <si>
    <t>総合教育研究所</t>
    <rPh sb="0" eb="2">
      <t>ソウゴウ</t>
    </rPh>
    <rPh sb="2" eb="4">
      <t>キョウイク</t>
    </rPh>
    <rPh sb="4" eb="6">
      <t>ケンキュウ</t>
    </rPh>
    <rPh sb="6" eb="7">
      <t>ジョ</t>
    </rPh>
    <phoneticPr fontId="4"/>
  </si>
  <si>
    <t>第48投票区</t>
    <rPh sb="0" eb="1">
      <t>ダイ</t>
    </rPh>
    <rPh sb="3" eb="5">
      <t>トウヒョウ</t>
    </rPh>
    <rPh sb="5" eb="6">
      <t>ク</t>
    </rPh>
    <phoneticPr fontId="4"/>
  </si>
  <si>
    <t>双葉台市民センター</t>
    <rPh sb="0" eb="2">
      <t>フタバ</t>
    </rPh>
    <rPh sb="2" eb="3">
      <t>ダイ</t>
    </rPh>
    <phoneticPr fontId="4"/>
  </si>
  <si>
    <t>第49投票区</t>
    <rPh sb="0" eb="1">
      <t>ダイ</t>
    </rPh>
    <rPh sb="3" eb="5">
      <t>トウヒョウ</t>
    </rPh>
    <rPh sb="5" eb="6">
      <t>ク</t>
    </rPh>
    <phoneticPr fontId="4"/>
  </si>
  <si>
    <t>河和田住宅第２集会所</t>
    <rPh sb="0" eb="3">
      <t>カワワダ</t>
    </rPh>
    <rPh sb="3" eb="5">
      <t>ジュウタク</t>
    </rPh>
    <rPh sb="5" eb="6">
      <t>ダイ</t>
    </rPh>
    <rPh sb="7" eb="9">
      <t>シュウカイ</t>
    </rPh>
    <rPh sb="9" eb="10">
      <t>ジョ</t>
    </rPh>
    <phoneticPr fontId="4"/>
  </si>
  <si>
    <t>第50投票区</t>
    <rPh sb="0" eb="1">
      <t>ダイ</t>
    </rPh>
    <rPh sb="3" eb="5">
      <t>トウヒョウ</t>
    </rPh>
    <rPh sb="5" eb="6">
      <t>ク</t>
    </rPh>
    <phoneticPr fontId="4"/>
  </si>
  <si>
    <t>水戸市立千波小学校</t>
    <rPh sb="0" eb="4">
      <t>ミトシリツ</t>
    </rPh>
    <rPh sb="4" eb="6">
      <t>センバ</t>
    </rPh>
    <rPh sb="6" eb="9">
      <t>ショウガッコウ</t>
    </rPh>
    <phoneticPr fontId="4"/>
  </si>
  <si>
    <t>第51投票区</t>
    <rPh sb="0" eb="1">
      <t>ダイ</t>
    </rPh>
    <rPh sb="3" eb="5">
      <t>トウヒョウ</t>
    </rPh>
    <rPh sb="5" eb="6">
      <t>ク</t>
    </rPh>
    <phoneticPr fontId="4"/>
  </si>
  <si>
    <t>西割会館</t>
    <rPh sb="0" eb="1">
      <t>ニシ</t>
    </rPh>
    <rPh sb="1" eb="2">
      <t>ワリ</t>
    </rPh>
    <rPh sb="2" eb="4">
      <t>カイカン</t>
    </rPh>
    <phoneticPr fontId="4"/>
  </si>
  <si>
    <t>第52投票区</t>
    <rPh sb="0" eb="1">
      <t>ダイ</t>
    </rPh>
    <rPh sb="3" eb="5">
      <t>トウヒョウ</t>
    </rPh>
    <rPh sb="5" eb="6">
      <t>ク</t>
    </rPh>
    <phoneticPr fontId="4"/>
  </si>
  <si>
    <t>飯富町中央生活改善ｾﾝﾀｰ</t>
    <rPh sb="0" eb="3">
      <t>イイトミチョウ</t>
    </rPh>
    <rPh sb="3" eb="5">
      <t>チュウオウ</t>
    </rPh>
    <rPh sb="5" eb="7">
      <t>セイカツ</t>
    </rPh>
    <rPh sb="7" eb="9">
      <t>カイゼン</t>
    </rPh>
    <phoneticPr fontId="4"/>
  </si>
  <si>
    <t>第53投票区</t>
    <rPh sb="0" eb="1">
      <t>ダイ</t>
    </rPh>
    <rPh sb="3" eb="5">
      <t>トウヒョウ</t>
    </rPh>
    <rPh sb="5" eb="6">
      <t>ク</t>
    </rPh>
    <phoneticPr fontId="4"/>
  </si>
  <si>
    <t>旧双葉台幼稚園</t>
    <rPh sb="0" eb="1">
      <t>キュウ</t>
    </rPh>
    <rPh sb="1" eb="3">
      <t>フタバ</t>
    </rPh>
    <rPh sb="3" eb="4">
      <t>ダイ</t>
    </rPh>
    <rPh sb="4" eb="7">
      <t>ヨウチエン</t>
    </rPh>
    <phoneticPr fontId="4"/>
  </si>
  <si>
    <t>第54投票区</t>
    <rPh sb="0" eb="1">
      <t>ダイ</t>
    </rPh>
    <rPh sb="3" eb="5">
      <t>トウヒョウ</t>
    </rPh>
    <rPh sb="5" eb="6">
      <t>ク</t>
    </rPh>
    <phoneticPr fontId="4"/>
  </si>
  <si>
    <t>吉田市民センター</t>
    <rPh sb="0" eb="2">
      <t>ヨシダ</t>
    </rPh>
    <phoneticPr fontId="4"/>
  </si>
  <si>
    <t>第55投票区</t>
    <rPh sb="0" eb="1">
      <t>ダイ</t>
    </rPh>
    <rPh sb="3" eb="5">
      <t>トウヒョウ</t>
    </rPh>
    <rPh sb="5" eb="6">
      <t>ク</t>
    </rPh>
    <phoneticPr fontId="4"/>
  </si>
  <si>
    <t>下大野一区新農村集落ｾﾝﾀｰ</t>
    <rPh sb="0" eb="1">
      <t>シモ</t>
    </rPh>
    <rPh sb="1" eb="3">
      <t>オオノ</t>
    </rPh>
    <rPh sb="3" eb="5">
      <t>イチク</t>
    </rPh>
    <rPh sb="5" eb="6">
      <t>シン</t>
    </rPh>
    <rPh sb="6" eb="8">
      <t>ノウソン</t>
    </rPh>
    <rPh sb="8" eb="10">
      <t>シュウラク</t>
    </rPh>
    <phoneticPr fontId="4"/>
  </si>
  <si>
    <t>第56投票区</t>
    <rPh sb="0" eb="1">
      <t>ダイ</t>
    </rPh>
    <rPh sb="3" eb="5">
      <t>トウヒョウ</t>
    </rPh>
    <rPh sb="5" eb="6">
      <t>ク</t>
    </rPh>
    <phoneticPr fontId="4"/>
  </si>
  <si>
    <t>小泉集落センター</t>
    <rPh sb="0" eb="2">
      <t>コイズミ</t>
    </rPh>
    <rPh sb="2" eb="4">
      <t>シュウラク</t>
    </rPh>
    <phoneticPr fontId="4"/>
  </si>
  <si>
    <t>第57投票区</t>
    <rPh sb="0" eb="1">
      <t>ダイ</t>
    </rPh>
    <rPh sb="3" eb="5">
      <t>トウヒョウ</t>
    </rPh>
    <rPh sb="5" eb="6">
      <t>ク</t>
    </rPh>
    <phoneticPr fontId="4"/>
  </si>
  <si>
    <t>水戸市立常澄中学校</t>
    <rPh sb="0" eb="4">
      <t>ミトシリツ</t>
    </rPh>
    <rPh sb="4" eb="6">
      <t>ツネズミ</t>
    </rPh>
    <rPh sb="6" eb="9">
      <t>チュウガッコウ</t>
    </rPh>
    <phoneticPr fontId="4"/>
  </si>
  <si>
    <t>第58投票区</t>
    <rPh sb="0" eb="1">
      <t>ダイ</t>
    </rPh>
    <rPh sb="3" eb="5">
      <t>トウヒョウ</t>
    </rPh>
    <rPh sb="5" eb="6">
      <t>ク</t>
    </rPh>
    <phoneticPr fontId="4"/>
  </si>
  <si>
    <t>稲荷第二市民センター</t>
    <rPh sb="0" eb="2">
      <t>イナリ</t>
    </rPh>
    <rPh sb="2" eb="4">
      <t>ダイニ</t>
    </rPh>
    <phoneticPr fontId="4"/>
  </si>
  <si>
    <t>第59投票区</t>
    <rPh sb="0" eb="1">
      <t>ダイ</t>
    </rPh>
    <rPh sb="3" eb="5">
      <t>トウヒョウ</t>
    </rPh>
    <rPh sb="5" eb="6">
      <t>ク</t>
    </rPh>
    <phoneticPr fontId="4"/>
  </si>
  <si>
    <t>東前コミュニティセンター</t>
    <rPh sb="0" eb="1">
      <t>ヒガシ</t>
    </rPh>
    <rPh sb="1" eb="2">
      <t>マエ</t>
    </rPh>
    <phoneticPr fontId="4"/>
  </si>
  <si>
    <t>第60投票区</t>
    <rPh sb="0" eb="1">
      <t>ダイ</t>
    </rPh>
    <rPh sb="3" eb="5">
      <t>トウヒョウ</t>
    </rPh>
    <rPh sb="5" eb="6">
      <t>ク</t>
    </rPh>
    <phoneticPr fontId="4"/>
  </si>
  <si>
    <t>常澄庁舎</t>
    <rPh sb="0" eb="2">
      <t>ツネズミ</t>
    </rPh>
    <rPh sb="2" eb="4">
      <t>チョウシャ</t>
    </rPh>
    <phoneticPr fontId="4"/>
  </si>
  <si>
    <t>第61投票区</t>
    <rPh sb="0" eb="1">
      <t>ダイ</t>
    </rPh>
    <rPh sb="3" eb="5">
      <t>トウヒョウ</t>
    </rPh>
    <rPh sb="5" eb="6">
      <t>ク</t>
    </rPh>
    <phoneticPr fontId="4"/>
  </si>
  <si>
    <t>島田集落センター</t>
    <rPh sb="0" eb="2">
      <t>シマダ</t>
    </rPh>
    <rPh sb="2" eb="4">
      <t>シュウラク</t>
    </rPh>
    <phoneticPr fontId="4"/>
  </si>
  <si>
    <t>第62投票区</t>
    <rPh sb="0" eb="1">
      <t>ダイ</t>
    </rPh>
    <rPh sb="3" eb="5">
      <t>トウヒョウ</t>
    </rPh>
    <rPh sb="5" eb="6">
      <t>ク</t>
    </rPh>
    <phoneticPr fontId="4"/>
  </si>
  <si>
    <t>大場市民センター</t>
    <rPh sb="0" eb="2">
      <t>オオバ</t>
    </rPh>
    <phoneticPr fontId="4"/>
  </si>
  <si>
    <t>第63投票区</t>
    <rPh sb="0" eb="1">
      <t>ダイ</t>
    </rPh>
    <rPh sb="3" eb="5">
      <t>トウヒョウ</t>
    </rPh>
    <rPh sb="5" eb="6">
      <t>ク</t>
    </rPh>
    <phoneticPr fontId="4"/>
  </si>
  <si>
    <t>下入野区民館</t>
    <rPh sb="0" eb="1">
      <t>シモ</t>
    </rPh>
    <rPh sb="1" eb="3">
      <t>イリノ</t>
    </rPh>
    <rPh sb="3" eb="5">
      <t>クミン</t>
    </rPh>
    <rPh sb="5" eb="6">
      <t>カン</t>
    </rPh>
    <phoneticPr fontId="4"/>
  </si>
  <si>
    <t>第64投票区</t>
    <rPh sb="0" eb="1">
      <t>ダイ</t>
    </rPh>
    <rPh sb="3" eb="5">
      <t>トウヒョウ</t>
    </rPh>
    <rPh sb="5" eb="6">
      <t>ク</t>
    </rPh>
    <phoneticPr fontId="4"/>
  </si>
  <si>
    <t>見和市民センター</t>
    <rPh sb="0" eb="1">
      <t>ミ</t>
    </rPh>
    <rPh sb="1" eb="2">
      <t>ワ</t>
    </rPh>
    <rPh sb="2" eb="4">
      <t>シミン</t>
    </rPh>
    <phoneticPr fontId="4"/>
  </si>
  <si>
    <t>第１区投票区小計（在外除）</t>
    <rPh sb="0" eb="1">
      <t>ダイ</t>
    </rPh>
    <rPh sb="2" eb="3">
      <t>ク</t>
    </rPh>
    <rPh sb="3" eb="5">
      <t>トウヒョウ</t>
    </rPh>
    <rPh sb="5" eb="6">
      <t>ク</t>
    </rPh>
    <rPh sb="6" eb="8">
      <t>ショウケイ</t>
    </rPh>
    <rPh sb="9" eb="11">
      <t>ザイガイ</t>
    </rPh>
    <rPh sb="11" eb="12">
      <t>ノゾ</t>
    </rPh>
    <phoneticPr fontId="4"/>
  </si>
  <si>
    <t>第１区期日前</t>
    <rPh sb="0" eb="1">
      <t>ダイ</t>
    </rPh>
    <rPh sb="2" eb="3">
      <t>ク</t>
    </rPh>
    <rPh sb="3" eb="5">
      <t>キジツ</t>
    </rPh>
    <rPh sb="5" eb="6">
      <t>マエ</t>
    </rPh>
    <phoneticPr fontId="4"/>
  </si>
  <si>
    <t>第１区在外期日前</t>
    <rPh sb="0" eb="1">
      <t>ダイ</t>
    </rPh>
    <phoneticPr fontId="4"/>
  </si>
  <si>
    <t>第１区合計（在外除，期日前投票含）</t>
    <rPh sb="0" eb="1">
      <t>ダイ</t>
    </rPh>
    <rPh sb="2" eb="3">
      <t>ク</t>
    </rPh>
    <rPh sb="3" eb="4">
      <t>ゴウ</t>
    </rPh>
    <rPh sb="4" eb="5">
      <t>ケイ</t>
    </rPh>
    <rPh sb="6" eb="8">
      <t>ザイガイ</t>
    </rPh>
    <rPh sb="8" eb="9">
      <t>ノゾ</t>
    </rPh>
    <rPh sb="10" eb="12">
      <t>キジツ</t>
    </rPh>
    <rPh sb="12" eb="13">
      <t>マエ</t>
    </rPh>
    <rPh sb="13" eb="15">
      <t>トウヒョウ</t>
    </rPh>
    <rPh sb="15" eb="16">
      <t>フク</t>
    </rPh>
    <phoneticPr fontId="4"/>
  </si>
  <si>
    <t>第１区在外合計（期日前投票含）</t>
    <rPh sb="3" eb="5">
      <t>ザイガイ</t>
    </rPh>
    <phoneticPr fontId="4"/>
  </si>
  <si>
    <t>第１区国内・在外合計（期日前含）</t>
    <rPh sb="0" eb="1">
      <t>ダイ</t>
    </rPh>
    <rPh sb="2" eb="3">
      <t>ク</t>
    </rPh>
    <phoneticPr fontId="4"/>
  </si>
  <si>
    <t>第65投票区</t>
    <rPh sb="0" eb="1">
      <t>ダイ</t>
    </rPh>
    <rPh sb="3" eb="5">
      <t>トウヒョウ</t>
    </rPh>
    <rPh sb="5" eb="6">
      <t>ク</t>
    </rPh>
    <phoneticPr fontId="4"/>
  </si>
  <si>
    <t>鯉淵市民センター</t>
    <rPh sb="0" eb="2">
      <t>コイブチ</t>
    </rPh>
    <rPh sb="2" eb="4">
      <t>シミン</t>
    </rPh>
    <phoneticPr fontId="4"/>
  </si>
  <si>
    <t>第66投票区</t>
    <rPh sb="0" eb="1">
      <t>ダイ</t>
    </rPh>
    <rPh sb="3" eb="5">
      <t>トウヒョウ</t>
    </rPh>
    <rPh sb="5" eb="6">
      <t>ク</t>
    </rPh>
    <phoneticPr fontId="4"/>
  </si>
  <si>
    <t>万蔵寺集落センター</t>
    <rPh sb="0" eb="1">
      <t>マン</t>
    </rPh>
    <rPh sb="1" eb="2">
      <t>クラ</t>
    </rPh>
    <rPh sb="2" eb="3">
      <t>テラ</t>
    </rPh>
    <rPh sb="3" eb="5">
      <t>シュウラク</t>
    </rPh>
    <phoneticPr fontId="4"/>
  </si>
  <si>
    <t>第67投票区</t>
    <rPh sb="0" eb="1">
      <t>ダイ</t>
    </rPh>
    <rPh sb="3" eb="5">
      <t>トウヒョウ</t>
    </rPh>
    <rPh sb="5" eb="6">
      <t>ク</t>
    </rPh>
    <phoneticPr fontId="4"/>
  </si>
  <si>
    <t>一の砂ふるさとｺﾐｭﾆﾃｨｾﾝﾀｰ</t>
    <rPh sb="0" eb="1">
      <t>イチ</t>
    </rPh>
    <rPh sb="2" eb="3">
      <t>スナ</t>
    </rPh>
    <phoneticPr fontId="4"/>
  </si>
  <si>
    <t>第68投票区</t>
    <rPh sb="0" eb="1">
      <t>ダイ</t>
    </rPh>
    <rPh sb="3" eb="5">
      <t>トウヒョウ</t>
    </rPh>
    <rPh sb="5" eb="6">
      <t>ク</t>
    </rPh>
    <phoneticPr fontId="4"/>
  </si>
  <si>
    <t>下野集落センター</t>
    <rPh sb="0" eb="2">
      <t>シモノ</t>
    </rPh>
    <rPh sb="2" eb="4">
      <t>シュウラク</t>
    </rPh>
    <phoneticPr fontId="4"/>
  </si>
  <si>
    <t>第69投票区</t>
    <rPh sb="0" eb="1">
      <t>ダイ</t>
    </rPh>
    <rPh sb="3" eb="5">
      <t>トウヒョウ</t>
    </rPh>
    <rPh sb="5" eb="6">
      <t>ク</t>
    </rPh>
    <phoneticPr fontId="4"/>
  </si>
  <si>
    <t>杉崎ふるさとｺﾐｭﾆﾃｨｰｾﾝﾀｰ</t>
    <rPh sb="0" eb="2">
      <t>スギサキ</t>
    </rPh>
    <phoneticPr fontId="4"/>
  </si>
  <si>
    <t>第70投票区</t>
    <rPh sb="0" eb="1">
      <t>ダイ</t>
    </rPh>
    <rPh sb="3" eb="5">
      <t>トウヒョウ</t>
    </rPh>
    <rPh sb="5" eb="6">
      <t>ク</t>
    </rPh>
    <phoneticPr fontId="4"/>
  </si>
  <si>
    <t>ＪＡ水戸内原支店</t>
    <rPh sb="2" eb="4">
      <t>ミト</t>
    </rPh>
    <rPh sb="4" eb="6">
      <t>ウチハラ</t>
    </rPh>
    <rPh sb="6" eb="8">
      <t>シテン</t>
    </rPh>
    <phoneticPr fontId="4"/>
  </si>
  <si>
    <t>第71投票区</t>
    <rPh sb="0" eb="1">
      <t>ダイ</t>
    </rPh>
    <rPh sb="3" eb="5">
      <t>トウヒョウ</t>
    </rPh>
    <rPh sb="5" eb="6">
      <t>ク</t>
    </rPh>
    <phoneticPr fontId="4"/>
  </si>
  <si>
    <t>内原庁舎</t>
    <rPh sb="0" eb="2">
      <t>ウチハラ</t>
    </rPh>
    <rPh sb="2" eb="4">
      <t>チョウシャ</t>
    </rPh>
    <phoneticPr fontId="4"/>
  </si>
  <si>
    <t>第72投票区</t>
    <rPh sb="0" eb="1">
      <t>ダイ</t>
    </rPh>
    <rPh sb="3" eb="5">
      <t>トウヒョウ</t>
    </rPh>
    <rPh sb="5" eb="6">
      <t>ク</t>
    </rPh>
    <phoneticPr fontId="4"/>
  </si>
  <si>
    <t>小林ふるさとｺﾐｭﾆﾃｨｾﾝﾀｰ</t>
    <rPh sb="0" eb="2">
      <t>コバヤシ</t>
    </rPh>
    <phoneticPr fontId="4"/>
  </si>
  <si>
    <t>第73投票区</t>
    <rPh sb="0" eb="1">
      <t>ダイ</t>
    </rPh>
    <rPh sb="3" eb="5">
      <t>トウヒョウ</t>
    </rPh>
    <rPh sb="5" eb="6">
      <t>ク</t>
    </rPh>
    <phoneticPr fontId="4"/>
  </si>
  <si>
    <t>妻里市民センター</t>
    <rPh sb="0" eb="1">
      <t>ツマ</t>
    </rPh>
    <rPh sb="1" eb="2">
      <t>サト</t>
    </rPh>
    <rPh sb="2" eb="4">
      <t>シミン</t>
    </rPh>
    <phoneticPr fontId="4"/>
  </si>
  <si>
    <t>第74投票区</t>
    <rPh sb="0" eb="1">
      <t>ダイ</t>
    </rPh>
    <rPh sb="3" eb="5">
      <t>トウヒョウ</t>
    </rPh>
    <rPh sb="5" eb="6">
      <t>ク</t>
    </rPh>
    <phoneticPr fontId="4"/>
  </si>
  <si>
    <t>赤尾関集落センター</t>
    <rPh sb="0" eb="2">
      <t>アカオ</t>
    </rPh>
    <rPh sb="2" eb="3">
      <t>セキ</t>
    </rPh>
    <rPh sb="3" eb="5">
      <t>シュウラク</t>
    </rPh>
    <phoneticPr fontId="4"/>
  </si>
  <si>
    <t>第75投票区</t>
    <rPh sb="0" eb="1">
      <t>ダイ</t>
    </rPh>
    <rPh sb="3" eb="5">
      <t>トウヒョウ</t>
    </rPh>
    <rPh sb="5" eb="6">
      <t>ク</t>
    </rPh>
    <phoneticPr fontId="4"/>
  </si>
  <si>
    <t>あすなろの郷</t>
    <rPh sb="5" eb="6">
      <t>サト</t>
    </rPh>
    <phoneticPr fontId="4"/>
  </si>
  <si>
    <t>第２区投票区小計（在外除）</t>
    <rPh sb="0" eb="1">
      <t>ダイ</t>
    </rPh>
    <rPh sb="2" eb="3">
      <t>ク</t>
    </rPh>
    <rPh sb="3" eb="5">
      <t>トウヒョウ</t>
    </rPh>
    <rPh sb="5" eb="6">
      <t>ク</t>
    </rPh>
    <rPh sb="6" eb="8">
      <t>ショウケイ</t>
    </rPh>
    <rPh sb="9" eb="11">
      <t>ザイガイ</t>
    </rPh>
    <rPh sb="11" eb="12">
      <t>ノゾ</t>
    </rPh>
    <phoneticPr fontId="4"/>
  </si>
  <si>
    <t>第２区期日前</t>
    <rPh sb="0" eb="1">
      <t>ダイ</t>
    </rPh>
    <rPh sb="2" eb="3">
      <t>ク</t>
    </rPh>
    <rPh sb="3" eb="5">
      <t>キジツ</t>
    </rPh>
    <rPh sb="5" eb="6">
      <t>マエ</t>
    </rPh>
    <phoneticPr fontId="4"/>
  </si>
  <si>
    <t>第２区在外期日前</t>
    <rPh sb="0" eb="1">
      <t>ダイ</t>
    </rPh>
    <rPh sb="5" eb="7">
      <t>キジツ</t>
    </rPh>
    <rPh sb="7" eb="8">
      <t>マエ</t>
    </rPh>
    <phoneticPr fontId="4"/>
  </si>
  <si>
    <t>第２区合計（在外除，期日前投票含）</t>
    <rPh sb="0" eb="1">
      <t>ダイ</t>
    </rPh>
    <rPh sb="2" eb="3">
      <t>ク</t>
    </rPh>
    <rPh sb="3" eb="4">
      <t>ゴウ</t>
    </rPh>
    <rPh sb="4" eb="5">
      <t>ケイ</t>
    </rPh>
    <rPh sb="6" eb="8">
      <t>ザイガイ</t>
    </rPh>
    <rPh sb="8" eb="9">
      <t>ノゾ</t>
    </rPh>
    <rPh sb="10" eb="12">
      <t>キジツ</t>
    </rPh>
    <rPh sb="12" eb="13">
      <t>マエ</t>
    </rPh>
    <rPh sb="13" eb="15">
      <t>トウヒョウ</t>
    </rPh>
    <rPh sb="15" eb="16">
      <t>フク</t>
    </rPh>
    <phoneticPr fontId="4"/>
  </si>
  <si>
    <t>第２区在外合計（期日前投票含）</t>
    <rPh sb="3" eb="5">
      <t>ザイガイ</t>
    </rPh>
    <phoneticPr fontId="4"/>
  </si>
  <si>
    <t>第２区国内・在外合計（期日前含）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</si>
</sst>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i/>
      <sz val="8"/>
      <name val="ＭＳ 明朝"/>
      <family val="1"/>
      <charset val="128"/>
    </font>
    <font>
      <i/>
      <sz val="8"/>
      <color indexed="12"/>
      <name val="ＭＳ 明朝"/>
      <family val="1"/>
      <charset val="128"/>
    </font>
    <font>
      <i/>
      <sz val="8"/>
      <color rgb="FF0000FF"/>
      <name val="ＭＳ 明朝"/>
      <family val="1"/>
      <charset val="128"/>
    </font>
    <font>
      <b/>
      <sz val="8"/>
      <color indexed="12"/>
      <name val="ＭＳ 明朝"/>
      <family val="1"/>
      <charset val="128"/>
    </font>
    <font>
      <b/>
      <sz val="8"/>
      <color rgb="FF0000FF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8">
    <xf numFmtId="0" fontId="0" fillId="0" borderId="0" xfId="0"/>
    <xf numFmtId="38" fontId="2" fillId="0" borderId="0" xfId="1" applyFont="1" applyFill="1" applyProtection="1"/>
    <xf numFmtId="38" fontId="2" fillId="0" borderId="9" xfId="1" applyFont="1" applyFill="1" applyBorder="1" applyAlignment="1" applyProtection="1">
      <alignment horizontal="center"/>
    </xf>
    <xf numFmtId="38" fontId="2" fillId="0" borderId="10" xfId="1" applyFont="1" applyFill="1" applyBorder="1" applyAlignment="1" applyProtection="1">
      <alignment horizontal="center"/>
    </xf>
    <xf numFmtId="38" fontId="2" fillId="0" borderId="11" xfId="1" applyFont="1" applyFill="1" applyBorder="1" applyAlignment="1" applyProtection="1">
      <alignment horizontal="center"/>
    </xf>
    <xf numFmtId="38" fontId="2" fillId="0" borderId="12" xfId="1" applyFont="1" applyFill="1" applyBorder="1" applyAlignment="1" applyProtection="1">
      <alignment horizontal="center"/>
    </xf>
    <xf numFmtId="38" fontId="2" fillId="0" borderId="1" xfId="1" applyFont="1" applyFill="1" applyBorder="1" applyProtection="1"/>
    <xf numFmtId="38" fontId="2" fillId="0" borderId="13" xfId="1" applyFont="1" applyFill="1" applyBorder="1" applyAlignment="1" applyProtection="1">
      <alignment shrinkToFit="1"/>
    </xf>
    <xf numFmtId="38" fontId="2" fillId="0" borderId="14" xfId="1" applyFont="1" applyFill="1" applyBorder="1" applyProtection="1"/>
    <xf numFmtId="38" fontId="2" fillId="0" borderId="15" xfId="1" applyFont="1" applyFill="1" applyBorder="1" applyProtection="1"/>
    <xf numFmtId="38" fontId="2" fillId="0" borderId="16" xfId="1" applyFont="1" applyFill="1" applyBorder="1" applyProtection="1"/>
    <xf numFmtId="38" fontId="2" fillId="0" borderId="17" xfId="1" applyFont="1" applyFill="1" applyBorder="1" applyProtection="1"/>
    <xf numFmtId="38" fontId="2" fillId="0" borderId="18" xfId="1" applyFont="1" applyFill="1" applyBorder="1" applyProtection="1"/>
    <xf numFmtId="40" fontId="2" fillId="0" borderId="1" xfId="1" applyNumberFormat="1" applyFont="1" applyFill="1" applyBorder="1" applyProtection="1"/>
    <xf numFmtId="40" fontId="2" fillId="0" borderId="19" xfId="1" applyNumberFormat="1" applyFont="1" applyFill="1" applyBorder="1" applyProtection="1"/>
    <xf numFmtId="40" fontId="2" fillId="0" borderId="20" xfId="1" applyNumberFormat="1" applyFont="1" applyFill="1" applyBorder="1" applyProtection="1"/>
    <xf numFmtId="38" fontId="2" fillId="0" borderId="21" xfId="1" applyFont="1" applyFill="1" applyBorder="1" applyProtection="1"/>
    <xf numFmtId="38" fontId="2" fillId="0" borderId="22" xfId="1" applyFont="1" applyFill="1" applyBorder="1" applyAlignment="1" applyProtection="1">
      <alignment shrinkToFit="1"/>
    </xf>
    <xf numFmtId="38" fontId="2" fillId="0" borderId="23" xfId="1" applyFont="1" applyFill="1" applyBorder="1" applyProtection="1"/>
    <xf numFmtId="38" fontId="2" fillId="0" borderId="24" xfId="1" applyFont="1" applyFill="1" applyBorder="1" applyProtection="1"/>
    <xf numFmtId="38" fontId="2" fillId="0" borderId="25" xfId="1" applyFont="1" applyFill="1" applyBorder="1" applyProtection="1"/>
    <xf numFmtId="40" fontId="2" fillId="0" borderId="21" xfId="1" applyNumberFormat="1" applyFont="1" applyFill="1" applyBorder="1" applyProtection="1"/>
    <xf numFmtId="40" fontId="2" fillId="0" borderId="26" xfId="1" applyNumberFormat="1" applyFont="1" applyFill="1" applyBorder="1" applyProtection="1"/>
    <xf numFmtId="40" fontId="2" fillId="0" borderId="22" xfId="1" applyNumberFormat="1" applyFont="1" applyFill="1" applyBorder="1" applyProtection="1"/>
    <xf numFmtId="38" fontId="2" fillId="0" borderId="27" xfId="1" applyFont="1" applyFill="1" applyBorder="1" applyProtection="1"/>
    <xf numFmtId="38" fontId="2" fillId="0" borderId="28" xfId="1" applyFont="1" applyFill="1" applyBorder="1" applyAlignment="1" applyProtection="1">
      <alignment shrinkToFit="1"/>
    </xf>
    <xf numFmtId="38" fontId="2" fillId="0" borderId="29" xfId="1" applyFont="1" applyFill="1" applyBorder="1" applyProtection="1"/>
    <xf numFmtId="38" fontId="2" fillId="0" borderId="30" xfId="1" applyFont="1" applyFill="1" applyBorder="1" applyProtection="1"/>
    <xf numFmtId="38" fontId="2" fillId="0" borderId="31" xfId="1" applyFont="1" applyFill="1" applyBorder="1" applyProtection="1"/>
    <xf numFmtId="38" fontId="2" fillId="0" borderId="32" xfId="1" applyFont="1" applyFill="1" applyBorder="1" applyProtection="1"/>
    <xf numFmtId="38" fontId="2" fillId="0" borderId="33" xfId="1" applyFont="1" applyFill="1" applyBorder="1" applyProtection="1"/>
    <xf numFmtId="38" fontId="2" fillId="0" borderId="34" xfId="1" applyFont="1" applyFill="1" applyBorder="1" applyProtection="1"/>
    <xf numFmtId="38" fontId="2" fillId="0" borderId="35" xfId="1" applyFont="1" applyFill="1" applyBorder="1" applyProtection="1"/>
    <xf numFmtId="38" fontId="2" fillId="0" borderId="36" xfId="1" applyFont="1" applyFill="1" applyBorder="1" applyProtection="1"/>
    <xf numFmtId="40" fontId="2" fillId="0" borderId="33" xfId="1" applyNumberFormat="1" applyFont="1" applyFill="1" applyBorder="1" applyProtection="1"/>
    <xf numFmtId="40" fontId="2" fillId="0" borderId="37" xfId="1" applyNumberFormat="1" applyFont="1" applyFill="1" applyBorder="1" applyProtection="1"/>
    <xf numFmtId="40" fontId="2" fillId="0" borderId="38" xfId="1" applyNumberFormat="1" applyFont="1" applyFill="1" applyBorder="1" applyProtection="1"/>
    <xf numFmtId="38" fontId="2" fillId="0" borderId="39" xfId="1" applyFont="1" applyFill="1" applyBorder="1" applyProtection="1"/>
    <xf numFmtId="38" fontId="2" fillId="0" borderId="40" xfId="1" applyFont="1" applyFill="1" applyBorder="1" applyProtection="1"/>
    <xf numFmtId="38" fontId="2" fillId="0" borderId="41" xfId="1" applyFont="1" applyFill="1" applyBorder="1" applyProtection="1"/>
    <xf numFmtId="38" fontId="2" fillId="0" borderId="42" xfId="1" applyFont="1" applyFill="1" applyBorder="1" applyProtection="1"/>
    <xf numFmtId="40" fontId="2" fillId="0" borderId="39" xfId="1" applyNumberFormat="1" applyFont="1" applyFill="1" applyBorder="1" applyProtection="1"/>
    <xf numFmtId="40" fontId="2" fillId="0" borderId="43" xfId="1" applyNumberFormat="1" applyFont="1" applyFill="1" applyBorder="1" applyProtection="1"/>
    <xf numFmtId="40" fontId="2" fillId="0" borderId="44" xfId="1" applyNumberFormat="1" applyFont="1" applyFill="1" applyBorder="1" applyProtection="1"/>
    <xf numFmtId="38" fontId="2" fillId="0" borderId="45" xfId="1" applyFont="1" applyFill="1" applyBorder="1" applyProtection="1"/>
    <xf numFmtId="38" fontId="2" fillId="0" borderId="46" xfId="1" applyFont="1" applyFill="1" applyBorder="1" applyProtection="1"/>
    <xf numFmtId="38" fontId="2" fillId="0" borderId="47" xfId="1" applyFont="1" applyFill="1" applyBorder="1" applyProtection="1"/>
    <xf numFmtId="38" fontId="2" fillId="0" borderId="48" xfId="1" applyFont="1" applyFill="1" applyBorder="1" applyProtection="1"/>
    <xf numFmtId="38" fontId="2" fillId="0" borderId="49" xfId="1" applyFont="1" applyFill="1" applyBorder="1" applyProtection="1"/>
    <xf numFmtId="40" fontId="2" fillId="0" borderId="27" xfId="1" applyNumberFormat="1" applyFont="1" applyFill="1" applyBorder="1" applyProtection="1"/>
    <xf numFmtId="40" fontId="2" fillId="0" borderId="35" xfId="1" applyNumberFormat="1" applyFont="1" applyFill="1" applyBorder="1" applyProtection="1"/>
    <xf numFmtId="40" fontId="2" fillId="0" borderId="28" xfId="1" applyNumberFormat="1" applyFont="1" applyFill="1" applyBorder="1" applyProtection="1"/>
    <xf numFmtId="38" fontId="2" fillId="0" borderId="50" xfId="1" applyFont="1" applyFill="1" applyBorder="1" applyProtection="1"/>
    <xf numFmtId="40" fontId="2" fillId="0" borderId="14" xfId="1" applyNumberFormat="1" applyFont="1" applyFill="1" applyBorder="1" applyProtection="1"/>
    <xf numFmtId="40" fontId="2" fillId="0" borderId="50" xfId="1" applyNumberFormat="1" applyFont="1" applyFill="1" applyBorder="1" applyProtection="1"/>
    <xf numFmtId="40" fontId="2" fillId="0" borderId="13" xfId="1" applyNumberFormat="1" applyFont="1" applyFill="1" applyBorder="1" applyProtection="1"/>
    <xf numFmtId="38" fontId="5" fillId="2" borderId="51" xfId="1" applyFont="1" applyFill="1" applyBorder="1" applyProtection="1">
      <protection locked="0"/>
    </xf>
    <xf numFmtId="38" fontId="5" fillId="2" borderId="52" xfId="1" applyFont="1" applyFill="1" applyBorder="1" applyProtection="1">
      <protection locked="0"/>
    </xf>
    <xf numFmtId="38" fontId="2" fillId="2" borderId="53" xfId="1" applyFont="1" applyFill="1" applyBorder="1" applyProtection="1"/>
    <xf numFmtId="38" fontId="6" fillId="0" borderId="21" xfId="1" applyFont="1" applyFill="1" applyBorder="1" applyProtection="1"/>
    <xf numFmtId="38" fontId="6" fillId="0" borderId="22" xfId="1" applyFont="1" applyFill="1" applyBorder="1" applyAlignment="1" applyProtection="1">
      <alignment shrinkToFit="1"/>
    </xf>
    <xf numFmtId="38" fontId="6" fillId="2" borderId="14" xfId="1" applyFont="1" applyFill="1" applyBorder="1" applyProtection="1">
      <protection locked="0"/>
    </xf>
    <xf numFmtId="38" fontId="6" fillId="2" borderId="15" xfId="1" applyFont="1" applyFill="1" applyBorder="1" applyProtection="1">
      <protection locked="0"/>
    </xf>
    <xf numFmtId="38" fontId="7" fillId="2" borderId="23" xfId="1" applyFont="1" applyFill="1" applyBorder="1" applyProtection="1"/>
    <xf numFmtId="38" fontId="6" fillId="2" borderId="1" xfId="1" applyFont="1" applyFill="1" applyBorder="1" applyProtection="1">
      <protection locked="0"/>
    </xf>
    <xf numFmtId="38" fontId="6" fillId="2" borderId="17" xfId="1" applyFont="1" applyFill="1" applyBorder="1" applyProtection="1">
      <protection locked="0"/>
    </xf>
    <xf numFmtId="38" fontId="7" fillId="2" borderId="2" xfId="1" applyFont="1" applyFill="1" applyBorder="1" applyProtection="1"/>
    <xf numFmtId="38" fontId="7" fillId="0" borderId="14" xfId="1" applyFont="1" applyFill="1" applyBorder="1" applyProtection="1"/>
    <xf numFmtId="38" fontId="7" fillId="0" borderId="50" xfId="1" applyFont="1" applyFill="1" applyBorder="1" applyProtection="1"/>
    <xf numFmtId="38" fontId="7" fillId="0" borderId="45" xfId="1" applyFont="1" applyFill="1" applyBorder="1" applyProtection="1"/>
    <xf numFmtId="40" fontId="7" fillId="0" borderId="21" xfId="1" applyNumberFormat="1" applyFont="1" applyFill="1" applyBorder="1" applyProtection="1"/>
    <xf numFmtId="40" fontId="7" fillId="0" borderId="26" xfId="1" applyNumberFormat="1" applyFont="1" applyFill="1" applyBorder="1" applyProtection="1"/>
    <xf numFmtId="40" fontId="7" fillId="0" borderId="22" xfId="1" applyNumberFormat="1" applyFont="1" applyFill="1" applyBorder="1" applyProtection="1"/>
    <xf numFmtId="38" fontId="6" fillId="0" borderId="0" xfId="1" applyFont="1" applyFill="1" applyProtection="1"/>
    <xf numFmtId="38" fontId="2" fillId="0" borderId="54" xfId="1" applyFont="1" applyFill="1" applyBorder="1" applyProtection="1"/>
    <xf numFmtId="38" fontId="2" fillId="0" borderId="55" xfId="1" applyFont="1" applyFill="1" applyBorder="1" applyProtection="1"/>
    <xf numFmtId="38" fontId="2" fillId="0" borderId="43" xfId="1" applyFont="1" applyFill="1" applyBorder="1" applyProtection="1"/>
    <xf numFmtId="38" fontId="2" fillId="0" borderId="56" xfId="1" applyFont="1" applyFill="1" applyBorder="1" applyProtection="1"/>
    <xf numFmtId="38" fontId="2" fillId="0" borderId="38" xfId="1" applyFont="1" applyFill="1" applyBorder="1" applyAlignment="1" applyProtection="1">
      <alignment shrinkToFit="1"/>
    </xf>
    <xf numFmtId="38" fontId="2" fillId="0" borderId="44" xfId="1" applyFont="1" applyFill="1" applyBorder="1" applyAlignment="1" applyProtection="1">
      <alignment shrinkToFit="1"/>
    </xf>
    <xf numFmtId="38" fontId="2" fillId="0" borderId="57" xfId="1" applyFont="1" applyFill="1" applyBorder="1" applyProtection="1"/>
    <xf numFmtId="38" fontId="2" fillId="0" borderId="58" xfId="1" applyFont="1" applyFill="1" applyBorder="1" applyProtection="1"/>
    <xf numFmtId="38" fontId="2" fillId="0" borderId="59" xfId="1" applyFont="1" applyFill="1" applyBorder="1" applyProtection="1"/>
    <xf numFmtId="38" fontId="2" fillId="0" borderId="60" xfId="1" applyFont="1" applyFill="1" applyBorder="1" applyProtection="1"/>
    <xf numFmtId="38" fontId="2" fillId="0" borderId="61" xfId="1" applyFont="1" applyFill="1" applyBorder="1" applyProtection="1"/>
    <xf numFmtId="40" fontId="2" fillId="0" borderId="57" xfId="1" applyNumberFormat="1" applyFont="1" applyFill="1" applyBorder="1" applyProtection="1"/>
    <xf numFmtId="40" fontId="2" fillId="0" borderId="60" xfId="1" applyNumberFormat="1" applyFont="1" applyFill="1" applyBorder="1" applyProtection="1"/>
    <xf numFmtId="40" fontId="2" fillId="0" borderId="62" xfId="1" applyNumberFormat="1" applyFont="1" applyFill="1" applyBorder="1" applyProtection="1"/>
    <xf numFmtId="38" fontId="2" fillId="0" borderId="26" xfId="1" applyFont="1" applyFill="1" applyBorder="1" applyProtection="1"/>
    <xf numFmtId="38" fontId="2" fillId="0" borderId="63" xfId="1" applyFont="1" applyFill="1" applyBorder="1" applyProtection="1"/>
    <xf numFmtId="40" fontId="2" fillId="0" borderId="46" xfId="1" applyNumberFormat="1" applyFont="1" applyFill="1" applyBorder="1" applyProtection="1"/>
    <xf numFmtId="40" fontId="2" fillId="0" borderId="56" xfId="1" applyNumberFormat="1" applyFont="1" applyFill="1" applyBorder="1" applyProtection="1"/>
    <xf numFmtId="40" fontId="2" fillId="0" borderId="64" xfId="1" applyNumberFormat="1" applyFont="1" applyFill="1" applyBorder="1" applyProtection="1"/>
    <xf numFmtId="38" fontId="2" fillId="0" borderId="37" xfId="1" applyFont="1" applyFill="1" applyBorder="1" applyProtection="1"/>
    <xf numFmtId="38" fontId="2" fillId="0" borderId="65" xfId="1" applyFont="1" applyFill="1" applyBorder="1" applyProtection="1"/>
    <xf numFmtId="38" fontId="2" fillId="0" borderId="66" xfId="1" applyFont="1" applyFill="1" applyBorder="1" applyAlignment="1" applyProtection="1">
      <alignment horizontal="left"/>
    </xf>
    <xf numFmtId="38" fontId="2" fillId="0" borderId="67" xfId="1" applyFont="1" applyFill="1" applyBorder="1" applyAlignment="1" applyProtection="1">
      <alignment horizontal="left"/>
    </xf>
    <xf numFmtId="38" fontId="2" fillId="0" borderId="68" xfId="1" applyFont="1" applyFill="1" applyBorder="1" applyAlignment="1" applyProtection="1">
      <alignment shrinkToFit="1"/>
    </xf>
    <xf numFmtId="38" fontId="2" fillId="0" borderId="69" xfId="1" applyFont="1" applyFill="1" applyBorder="1" applyAlignment="1" applyProtection="1">
      <alignment shrinkToFit="1"/>
    </xf>
    <xf numFmtId="38" fontId="2" fillId="0" borderId="70" xfId="1" applyFont="1" applyFill="1" applyBorder="1" applyAlignment="1" applyProtection="1">
      <alignment shrinkToFit="1"/>
    </xf>
    <xf numFmtId="40" fontId="2" fillId="0" borderId="68" xfId="1" applyNumberFormat="1" applyFont="1" applyFill="1" applyBorder="1" applyAlignment="1" applyProtection="1">
      <alignment shrinkToFit="1"/>
    </xf>
    <xf numFmtId="40" fontId="2" fillId="0" borderId="69" xfId="1" applyNumberFormat="1" applyFont="1" applyFill="1" applyBorder="1" applyAlignment="1" applyProtection="1">
      <alignment shrinkToFit="1"/>
    </xf>
    <xf numFmtId="40" fontId="2" fillId="0" borderId="70" xfId="1" applyNumberFormat="1" applyFont="1" applyFill="1" applyBorder="1" applyAlignment="1" applyProtection="1">
      <alignment shrinkToFit="1"/>
    </xf>
    <xf numFmtId="38" fontId="2" fillId="0" borderId="71" xfId="1" applyFont="1" applyFill="1" applyBorder="1" applyAlignment="1" applyProtection="1">
      <alignment horizontal="left"/>
    </xf>
    <xf numFmtId="38" fontId="2" fillId="0" borderId="62" xfId="1" applyFont="1" applyFill="1" applyBorder="1" applyAlignment="1" applyProtection="1">
      <alignment horizontal="left"/>
    </xf>
    <xf numFmtId="40" fontId="2" fillId="0" borderId="58" xfId="1" applyNumberFormat="1" applyFont="1" applyFill="1" applyBorder="1" applyProtection="1"/>
    <xf numFmtId="40" fontId="2" fillId="0" borderId="59" xfId="1" applyNumberFormat="1" applyFont="1" applyFill="1" applyBorder="1" applyProtection="1"/>
    <xf numFmtId="38" fontId="8" fillId="0" borderId="72" xfId="1" applyFont="1" applyFill="1" applyBorder="1" applyProtection="1"/>
    <xf numFmtId="38" fontId="8" fillId="0" borderId="73" xfId="1" applyFont="1" applyFill="1" applyBorder="1" applyAlignment="1" applyProtection="1">
      <alignment shrinkToFit="1"/>
    </xf>
    <xf numFmtId="38" fontId="8" fillId="0" borderId="74" xfId="1" applyFont="1" applyFill="1" applyBorder="1" applyProtection="1"/>
    <xf numFmtId="38" fontId="8" fillId="0" borderId="75" xfId="1" applyFont="1" applyFill="1" applyBorder="1" applyProtection="1"/>
    <xf numFmtId="38" fontId="8" fillId="0" borderId="76" xfId="1" applyFont="1" applyFill="1" applyBorder="1" applyProtection="1"/>
    <xf numFmtId="38" fontId="8" fillId="0" borderId="77" xfId="1" applyFont="1" applyFill="1" applyBorder="1" applyProtection="1"/>
    <xf numFmtId="38" fontId="8" fillId="0" borderId="78" xfId="1" applyFont="1" applyFill="1" applyBorder="1" applyProtection="1"/>
    <xf numFmtId="40" fontId="8" fillId="0" borderId="74" xfId="1" applyNumberFormat="1" applyFont="1" applyFill="1" applyBorder="1" applyProtection="1"/>
    <xf numFmtId="40" fontId="8" fillId="0" borderId="77" xfId="1" applyNumberFormat="1" applyFont="1" applyFill="1" applyBorder="1" applyProtection="1"/>
    <xf numFmtId="40" fontId="8" fillId="0" borderId="73" xfId="1" applyNumberFormat="1" applyFont="1" applyFill="1" applyBorder="1" applyProtection="1"/>
    <xf numFmtId="38" fontId="8" fillId="0" borderId="0" xfId="1" applyFont="1" applyFill="1" applyProtection="1"/>
    <xf numFmtId="38" fontId="9" fillId="0" borderId="29" xfId="1" applyFont="1" applyFill="1" applyBorder="1" applyAlignment="1" applyProtection="1">
      <alignment shrinkToFit="1"/>
    </xf>
    <xf numFmtId="38" fontId="9" fillId="0" borderId="30" xfId="1" applyFont="1" applyFill="1" applyBorder="1" applyAlignment="1" applyProtection="1">
      <alignment shrinkToFit="1"/>
    </xf>
    <xf numFmtId="38" fontId="9" fillId="0" borderId="81" xfId="1" applyFont="1" applyFill="1" applyBorder="1" applyAlignment="1" applyProtection="1">
      <alignment shrinkToFit="1"/>
    </xf>
    <xf numFmtId="40" fontId="9" fillId="0" borderId="29" xfId="1" applyNumberFormat="1" applyFont="1" applyFill="1" applyBorder="1" applyAlignment="1" applyProtection="1">
      <alignment shrinkToFit="1"/>
    </xf>
    <xf numFmtId="40" fontId="9" fillId="0" borderId="30" xfId="1" applyNumberFormat="1" applyFont="1" applyFill="1" applyBorder="1" applyAlignment="1" applyProtection="1">
      <alignment shrinkToFit="1"/>
    </xf>
    <xf numFmtId="40" fontId="9" fillId="0" borderId="81" xfId="1" applyNumberFormat="1" applyFont="1" applyFill="1" applyBorder="1" applyAlignment="1" applyProtection="1">
      <alignment shrinkToFit="1"/>
    </xf>
    <xf numFmtId="38" fontId="9" fillId="0" borderId="0" xfId="1" applyFont="1" applyFill="1" applyProtection="1"/>
    <xf numFmtId="38" fontId="7" fillId="0" borderId="29" xfId="1" applyFont="1" applyFill="1" applyBorder="1" applyAlignment="1" applyProtection="1">
      <alignment shrinkToFit="1"/>
    </xf>
    <xf numFmtId="38" fontId="7" fillId="0" borderId="30" xfId="1" applyFont="1" applyFill="1" applyBorder="1" applyAlignment="1" applyProtection="1">
      <alignment shrinkToFit="1"/>
    </xf>
    <xf numFmtId="38" fontId="7" fillId="0" borderId="81" xfId="1" applyFont="1" applyFill="1" applyBorder="1" applyAlignment="1" applyProtection="1">
      <alignment shrinkToFit="1"/>
    </xf>
    <xf numFmtId="38" fontId="7" fillId="0" borderId="54" xfId="1" applyFont="1" applyFill="1" applyBorder="1" applyAlignment="1" applyProtection="1">
      <alignment shrinkToFit="1"/>
    </xf>
    <xf numFmtId="38" fontId="7" fillId="0" borderId="55" xfId="1" applyFont="1" applyFill="1" applyBorder="1" applyAlignment="1" applyProtection="1">
      <alignment shrinkToFit="1"/>
    </xf>
    <xf numFmtId="40" fontId="7" fillId="0" borderId="29" xfId="1" applyNumberFormat="1" applyFont="1" applyFill="1" applyBorder="1" applyAlignment="1" applyProtection="1">
      <alignment shrinkToFit="1"/>
    </xf>
    <xf numFmtId="40" fontId="7" fillId="0" borderId="54" xfId="1" applyNumberFormat="1" applyFont="1" applyFill="1" applyBorder="1" applyAlignment="1" applyProtection="1">
      <alignment shrinkToFit="1"/>
    </xf>
    <xf numFmtId="40" fontId="7" fillId="0" borderId="80" xfId="1" applyNumberFormat="1" applyFont="1" applyFill="1" applyBorder="1" applyAlignment="1" applyProtection="1">
      <alignment shrinkToFit="1"/>
    </xf>
    <xf numFmtId="38" fontId="10" fillId="0" borderId="84" xfId="1" applyFont="1" applyFill="1" applyBorder="1" applyAlignment="1" applyProtection="1">
      <alignment shrinkToFit="1"/>
    </xf>
    <xf numFmtId="38" fontId="10" fillId="0" borderId="85" xfId="1" applyFont="1" applyFill="1" applyBorder="1" applyAlignment="1" applyProtection="1">
      <alignment shrinkToFit="1"/>
    </xf>
    <xf numFmtId="38" fontId="10" fillId="0" borderId="86" xfId="1" applyFont="1" applyFill="1" applyBorder="1" applyAlignment="1" applyProtection="1">
      <alignment shrinkToFit="1"/>
    </xf>
    <xf numFmtId="38" fontId="10" fillId="0" borderId="87" xfId="1" applyFont="1" applyFill="1" applyBorder="1" applyAlignment="1" applyProtection="1">
      <alignment shrinkToFit="1"/>
    </xf>
    <xf numFmtId="38" fontId="10" fillId="0" borderId="88" xfId="1" applyFont="1" applyFill="1" applyBorder="1" applyAlignment="1" applyProtection="1">
      <alignment shrinkToFit="1"/>
    </xf>
    <xf numFmtId="40" fontId="10" fillId="0" borderId="84" xfId="1" applyNumberFormat="1" applyFont="1" applyFill="1" applyBorder="1" applyAlignment="1" applyProtection="1">
      <alignment shrinkToFit="1"/>
    </xf>
    <xf numFmtId="40" fontId="10" fillId="0" borderId="87" xfId="1" applyNumberFormat="1" applyFont="1" applyFill="1" applyBorder="1" applyAlignment="1" applyProtection="1">
      <alignment shrinkToFit="1"/>
    </xf>
    <xf numFmtId="40" fontId="10" fillId="0" borderId="83" xfId="1" applyNumberFormat="1" applyFont="1" applyFill="1" applyBorder="1" applyAlignment="1" applyProtection="1">
      <alignment shrinkToFit="1"/>
    </xf>
    <xf numFmtId="38" fontId="2" fillId="0" borderId="89" xfId="1" applyFont="1" applyFill="1" applyBorder="1" applyProtection="1"/>
    <xf numFmtId="38" fontId="2" fillId="0" borderId="64" xfId="1" applyFont="1" applyFill="1" applyBorder="1" applyAlignment="1" applyProtection="1">
      <alignment shrinkToFit="1"/>
    </xf>
    <xf numFmtId="38" fontId="2" fillId="0" borderId="90" xfId="1" applyFont="1" applyFill="1" applyBorder="1" applyProtection="1"/>
    <xf numFmtId="38" fontId="2" fillId="0" borderId="91" xfId="1" applyFont="1" applyFill="1" applyBorder="1" applyProtection="1"/>
    <xf numFmtId="38" fontId="2" fillId="0" borderId="92" xfId="1" applyFont="1" applyFill="1" applyBorder="1" applyProtection="1"/>
    <xf numFmtId="40" fontId="2" fillId="0" borderId="89" xfId="1" applyNumberFormat="1" applyFont="1" applyFill="1" applyBorder="1" applyProtection="1"/>
    <xf numFmtId="40" fontId="2" fillId="0" borderId="90" xfId="1" applyNumberFormat="1" applyFont="1" applyFill="1" applyBorder="1" applyProtection="1"/>
    <xf numFmtId="40" fontId="2" fillId="0" borderId="91" xfId="1" applyNumberFormat="1" applyFont="1" applyFill="1" applyBorder="1" applyProtection="1"/>
    <xf numFmtId="40" fontId="2" fillId="0" borderId="15" xfId="1" applyNumberFormat="1" applyFont="1" applyFill="1" applyBorder="1" applyProtection="1"/>
    <xf numFmtId="40" fontId="2" fillId="0" borderId="16" xfId="1" applyNumberFormat="1" applyFont="1" applyFill="1" applyBorder="1" applyProtection="1"/>
    <xf numFmtId="40" fontId="2" fillId="0" borderId="24" xfId="1" applyNumberFormat="1" applyFont="1" applyFill="1" applyBorder="1" applyProtection="1"/>
    <xf numFmtId="40" fontId="2" fillId="0" borderId="23" xfId="1" applyNumberFormat="1" applyFont="1" applyFill="1" applyBorder="1" applyProtection="1"/>
    <xf numFmtId="40" fontId="2" fillId="0" borderId="34" xfId="1" applyNumberFormat="1" applyFont="1" applyFill="1" applyBorder="1" applyProtection="1"/>
    <xf numFmtId="40" fontId="2" fillId="0" borderId="31" xfId="1" applyNumberFormat="1" applyFont="1" applyFill="1" applyBorder="1" applyProtection="1"/>
    <xf numFmtId="40" fontId="2" fillId="0" borderId="32" xfId="1" applyNumberFormat="1" applyFont="1" applyFill="1" applyBorder="1" applyProtection="1"/>
    <xf numFmtId="40" fontId="2" fillId="0" borderId="48" xfId="1" applyNumberFormat="1" applyFont="1" applyFill="1" applyBorder="1" applyProtection="1"/>
    <xf numFmtId="38" fontId="7" fillId="2" borderId="16" xfId="1" applyFont="1" applyFill="1" applyBorder="1" applyProtection="1"/>
    <xf numFmtId="38" fontId="7" fillId="0" borderId="21" xfId="1" applyFont="1" applyFill="1" applyBorder="1" applyProtection="1"/>
    <xf numFmtId="38" fontId="7" fillId="0" borderId="26" xfId="1" applyFont="1" applyFill="1" applyBorder="1" applyProtection="1"/>
    <xf numFmtId="38" fontId="7" fillId="0" borderId="23" xfId="1" applyFont="1" applyFill="1" applyBorder="1" applyProtection="1"/>
    <xf numFmtId="40" fontId="7" fillId="0" borderId="24" xfId="1" applyNumberFormat="1" applyFont="1" applyFill="1" applyBorder="1" applyProtection="1"/>
    <xf numFmtId="40" fontId="7" fillId="0" borderId="23" xfId="1" applyNumberFormat="1" applyFont="1" applyFill="1" applyBorder="1" applyProtection="1"/>
    <xf numFmtId="38" fontId="2" fillId="0" borderId="81" xfId="1" applyFont="1" applyFill="1" applyBorder="1" applyProtection="1"/>
    <xf numFmtId="38" fontId="9" fillId="0" borderId="68" xfId="1" applyFont="1" applyFill="1" applyBorder="1" applyAlignment="1" applyProtection="1">
      <alignment shrinkToFit="1"/>
    </xf>
    <xf numFmtId="38" fontId="9" fillId="0" borderId="69" xfId="1" applyFont="1" applyFill="1" applyBorder="1" applyAlignment="1" applyProtection="1">
      <alignment shrinkToFit="1"/>
    </xf>
    <xf numFmtId="38" fontId="9" fillId="0" borderId="70" xfId="1" applyFont="1" applyFill="1" applyBorder="1" applyAlignment="1" applyProtection="1">
      <alignment shrinkToFit="1"/>
    </xf>
    <xf numFmtId="40" fontId="9" fillId="0" borderId="68" xfId="1" applyNumberFormat="1" applyFont="1" applyFill="1" applyBorder="1" applyAlignment="1" applyProtection="1">
      <alignment shrinkToFit="1"/>
    </xf>
    <xf numFmtId="40" fontId="9" fillId="0" borderId="69" xfId="1" applyNumberFormat="1" applyFont="1" applyFill="1" applyBorder="1" applyAlignment="1" applyProtection="1">
      <alignment shrinkToFit="1"/>
    </xf>
    <xf numFmtId="40" fontId="9" fillId="0" borderId="70" xfId="1" applyNumberFormat="1" applyFont="1" applyFill="1" applyBorder="1" applyAlignment="1" applyProtection="1">
      <alignment shrinkToFit="1"/>
    </xf>
    <xf numFmtId="38" fontId="10" fillId="0" borderId="51" xfId="1" applyFont="1" applyFill="1" applyBorder="1" applyAlignment="1" applyProtection="1">
      <alignment shrinkToFit="1"/>
    </xf>
    <xf numFmtId="38" fontId="10" fillId="0" borderId="52" xfId="1" applyFont="1" applyFill="1" applyBorder="1" applyAlignment="1" applyProtection="1">
      <alignment shrinkToFit="1"/>
    </xf>
    <xf numFmtId="38" fontId="10" fillId="0" borderId="53" xfId="1" applyFont="1" applyFill="1" applyBorder="1" applyAlignment="1" applyProtection="1">
      <alignment shrinkToFit="1"/>
    </xf>
    <xf numFmtId="38" fontId="10" fillId="0" borderId="95" xfId="1" applyFont="1" applyFill="1" applyBorder="1" applyAlignment="1" applyProtection="1">
      <alignment shrinkToFit="1"/>
    </xf>
    <xf numFmtId="38" fontId="10" fillId="0" borderId="96" xfId="1" applyFont="1" applyFill="1" applyBorder="1" applyAlignment="1" applyProtection="1">
      <alignment shrinkToFit="1"/>
    </xf>
    <xf numFmtId="40" fontId="10" fillId="0" borderId="51" xfId="1" applyNumberFormat="1" applyFont="1" applyFill="1" applyBorder="1" applyAlignment="1" applyProtection="1">
      <alignment shrinkToFit="1"/>
    </xf>
    <xf numFmtId="40" fontId="10" fillId="0" borderId="95" xfId="1" applyNumberFormat="1" applyFont="1" applyFill="1" applyBorder="1" applyAlignment="1" applyProtection="1">
      <alignment shrinkToFit="1"/>
    </xf>
    <xf numFmtId="40" fontId="10" fillId="0" borderId="94" xfId="1" applyNumberFormat="1" applyFont="1" applyFill="1" applyBorder="1" applyAlignment="1" applyProtection="1">
      <alignment shrinkToFit="1"/>
    </xf>
    <xf numFmtId="38" fontId="10" fillId="0" borderId="0" xfId="1" applyFont="1" applyFill="1" applyAlignment="1" applyProtection="1">
      <alignment shrinkToFit="1"/>
    </xf>
    <xf numFmtId="38" fontId="5" fillId="0" borderId="0" xfId="1" applyFont="1" applyFill="1" applyProtection="1"/>
    <xf numFmtId="38" fontId="10" fillId="0" borderId="93" xfId="1" applyFont="1" applyFill="1" applyBorder="1" applyAlignment="1" applyProtection="1">
      <alignment horizontal="center" shrinkToFit="1"/>
    </xf>
    <xf numFmtId="0" fontId="11" fillId="0" borderId="94" xfId="0" applyFont="1" applyBorder="1" applyAlignment="1" applyProtection="1">
      <alignment horizontal="center" shrinkToFit="1"/>
    </xf>
    <xf numFmtId="38" fontId="2" fillId="0" borderId="3" xfId="1" applyFont="1" applyFill="1" applyBorder="1" applyAlignment="1" applyProtection="1">
      <alignment horizontal="center"/>
    </xf>
    <xf numFmtId="38" fontId="2" fillId="0" borderId="4" xfId="1" applyFont="1" applyFill="1" applyBorder="1" applyAlignment="1" applyProtection="1">
      <alignment horizontal="center"/>
    </xf>
    <xf numFmtId="38" fontId="2" fillId="0" borderId="5" xfId="1" applyFont="1" applyFill="1" applyBorder="1" applyAlignment="1" applyProtection="1">
      <alignment horizontal="center"/>
    </xf>
    <xf numFmtId="38" fontId="9" fillId="0" borderId="79" xfId="1" applyFont="1" applyFill="1" applyBorder="1" applyAlignment="1" applyProtection="1">
      <alignment horizontal="center" shrinkToFit="1"/>
    </xf>
    <xf numFmtId="38" fontId="9" fillId="0" borderId="80" xfId="1" applyFont="1" applyFill="1" applyBorder="1" applyAlignment="1" applyProtection="1">
      <alignment horizontal="center" shrinkToFit="1"/>
    </xf>
    <xf numFmtId="38" fontId="8" fillId="0" borderId="79" xfId="1" applyFont="1" applyFill="1" applyBorder="1" applyAlignment="1" applyProtection="1">
      <alignment horizontal="center" shrinkToFit="1"/>
    </xf>
    <xf numFmtId="0" fontId="0" fillId="0" borderId="80" xfId="0" applyBorder="1" applyAlignment="1" applyProtection="1">
      <alignment horizontal="center" shrinkToFit="1"/>
    </xf>
    <xf numFmtId="38" fontId="10" fillId="0" borderId="82" xfId="1" applyFont="1" applyFill="1" applyBorder="1" applyAlignment="1" applyProtection="1">
      <alignment horizontal="center" shrinkToFit="1"/>
    </xf>
    <xf numFmtId="0" fontId="11" fillId="0" borderId="83" xfId="0" applyFont="1" applyBorder="1" applyAlignment="1" applyProtection="1">
      <alignment horizontal="center" shrinkToFit="1"/>
    </xf>
    <xf numFmtId="38" fontId="9" fillId="0" borderId="66" xfId="1" applyFont="1" applyFill="1" applyBorder="1" applyAlignment="1" applyProtection="1">
      <alignment horizontal="center" shrinkToFit="1"/>
    </xf>
    <xf numFmtId="38" fontId="9" fillId="0" borderId="67" xfId="1" applyFont="1" applyFill="1" applyBorder="1" applyAlignment="1" applyProtection="1">
      <alignment horizontal="center" shrinkToFit="1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6" xfId="1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filesv11\&#65302;&#65296;&#36984;&#25369;&#31649;&#29702;&#22996;&#21729;&#20250;&#20107;&#21209;&#23616;\&#35895;&#27941;&#20809;&#65288;&#26087;&#12501;&#12457;&#12523;&#12480;%20&#33733;&#21407;&#12539;&#29694;&#34892;&#65289;\999%20&#30452;&#36817;&#36984;&#25369;\R3.10%20&#34886;&#35696;&#38498;\l%20&#36196;&#22338;&#12373;&#12435;\2021.10.31%20&#34886;&#35696;&#38498;&#35696;&#21729;&#36984;&#25369;&#12288;&#25237;&#31080;&#29366;&#27841;&#35519;&#124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原票"/>
      <sheetName val="衆議　選挙区投票状況"/>
      <sheetName val="衆議　比例代表投票状況"/>
      <sheetName val="国民審査投票状況"/>
      <sheetName val="衆議選挙区１区期日前"/>
      <sheetName val="衆議選挙区２区期日前"/>
      <sheetName val="衆議比例代表１区期日前"/>
      <sheetName val="衆議比例代表２区期日前"/>
      <sheetName val="国民審査１区期日前"/>
      <sheetName val="国民審査２区期日前"/>
      <sheetName val="衆議選挙区１区県報告"/>
      <sheetName val="衆議選挙区２区県報告"/>
      <sheetName val="衆議比例代表１区県報告"/>
      <sheetName val="衆議比例代表２区県報告"/>
      <sheetName val="国民審査１区県報告"/>
      <sheetName val="国民審査２区県報告"/>
      <sheetName val="選挙区１区　投票結果速報"/>
      <sheetName val="選挙区２区　投票状況速報"/>
      <sheetName val="比例代表１区　投票状況速報"/>
      <sheetName val="比例代表２区　投票状況速報"/>
      <sheetName val="国民審査１区　投票状況速報"/>
      <sheetName val="国民審査２区　投票状況速報"/>
      <sheetName val="国民審査　投票結果速報"/>
    </sheetNames>
    <sheetDataSet>
      <sheetData sheetId="0">
        <row r="4">
          <cell r="B4">
            <v>2043</v>
          </cell>
          <cell r="C4">
            <v>2049</v>
          </cell>
          <cell r="H4">
            <v>665</v>
          </cell>
          <cell r="I4">
            <v>589</v>
          </cell>
        </row>
        <row r="5">
          <cell r="B5">
            <v>979</v>
          </cell>
          <cell r="C5">
            <v>975</v>
          </cell>
          <cell r="H5">
            <v>338</v>
          </cell>
          <cell r="I5">
            <v>334</v>
          </cell>
        </row>
        <row r="6">
          <cell r="B6">
            <v>1260</v>
          </cell>
          <cell r="C6">
            <v>1364</v>
          </cell>
          <cell r="H6">
            <v>522</v>
          </cell>
          <cell r="I6">
            <v>529</v>
          </cell>
        </row>
        <row r="7">
          <cell r="B7">
            <v>1257</v>
          </cell>
          <cell r="C7">
            <v>1342</v>
          </cell>
          <cell r="H7">
            <v>449</v>
          </cell>
          <cell r="I7">
            <v>424</v>
          </cell>
        </row>
        <row r="8">
          <cell r="B8">
            <v>1735</v>
          </cell>
          <cell r="C8">
            <v>1865</v>
          </cell>
          <cell r="H8">
            <v>684</v>
          </cell>
          <cell r="I8">
            <v>676</v>
          </cell>
        </row>
        <row r="9">
          <cell r="B9">
            <v>1159</v>
          </cell>
          <cell r="C9">
            <v>1295</v>
          </cell>
          <cell r="H9">
            <v>479</v>
          </cell>
          <cell r="I9">
            <v>526</v>
          </cell>
        </row>
        <row r="10">
          <cell r="B10">
            <v>3645</v>
          </cell>
          <cell r="C10">
            <v>4000</v>
          </cell>
          <cell r="H10">
            <v>1168</v>
          </cell>
          <cell r="I10">
            <v>1145</v>
          </cell>
        </row>
        <row r="11">
          <cell r="B11">
            <v>2083</v>
          </cell>
          <cell r="C11">
            <v>2227</v>
          </cell>
          <cell r="H11">
            <v>685</v>
          </cell>
          <cell r="I11">
            <v>691</v>
          </cell>
        </row>
        <row r="12">
          <cell r="B12">
            <v>1736</v>
          </cell>
          <cell r="C12">
            <v>1855</v>
          </cell>
          <cell r="H12">
            <v>502</v>
          </cell>
          <cell r="I12">
            <v>488</v>
          </cell>
        </row>
        <row r="13">
          <cell r="B13">
            <v>2070</v>
          </cell>
          <cell r="C13">
            <v>2270</v>
          </cell>
          <cell r="H13">
            <v>663</v>
          </cell>
          <cell r="I13">
            <v>644</v>
          </cell>
        </row>
        <row r="14">
          <cell r="B14">
            <v>2190</v>
          </cell>
          <cell r="C14">
            <v>2336</v>
          </cell>
          <cell r="H14">
            <v>729</v>
          </cell>
          <cell r="I14">
            <v>707</v>
          </cell>
        </row>
        <row r="15">
          <cell r="B15">
            <v>1562</v>
          </cell>
          <cell r="C15">
            <v>1694</v>
          </cell>
          <cell r="H15">
            <v>520</v>
          </cell>
          <cell r="I15">
            <v>514</v>
          </cell>
        </row>
        <row r="16">
          <cell r="B16">
            <v>696</v>
          </cell>
          <cell r="C16">
            <v>837</v>
          </cell>
          <cell r="H16">
            <v>228</v>
          </cell>
          <cell r="I16">
            <v>281</v>
          </cell>
        </row>
        <row r="17">
          <cell r="B17">
            <v>825</v>
          </cell>
          <cell r="C17">
            <v>911</v>
          </cell>
          <cell r="H17">
            <v>332</v>
          </cell>
          <cell r="I17">
            <v>299</v>
          </cell>
        </row>
        <row r="18">
          <cell r="B18">
            <v>3840</v>
          </cell>
          <cell r="C18">
            <v>3970</v>
          </cell>
          <cell r="H18">
            <v>1116</v>
          </cell>
          <cell r="I18">
            <v>1055</v>
          </cell>
        </row>
        <row r="19">
          <cell r="B19">
            <v>3835</v>
          </cell>
          <cell r="C19">
            <v>3864</v>
          </cell>
          <cell r="H19">
            <v>1138</v>
          </cell>
          <cell r="I19">
            <v>1063</v>
          </cell>
        </row>
        <row r="20">
          <cell r="B20">
            <v>3726</v>
          </cell>
          <cell r="C20">
            <v>3765</v>
          </cell>
          <cell r="H20">
            <v>960</v>
          </cell>
          <cell r="I20">
            <v>830</v>
          </cell>
        </row>
        <row r="21">
          <cell r="B21">
            <v>4456</v>
          </cell>
          <cell r="C21">
            <v>4092</v>
          </cell>
          <cell r="H21">
            <v>1074</v>
          </cell>
          <cell r="I21">
            <v>886</v>
          </cell>
        </row>
        <row r="22">
          <cell r="B22">
            <v>2691</v>
          </cell>
          <cell r="C22">
            <v>2923</v>
          </cell>
          <cell r="H22">
            <v>876</v>
          </cell>
          <cell r="I22">
            <v>886</v>
          </cell>
        </row>
        <row r="23">
          <cell r="B23">
            <v>4028</v>
          </cell>
          <cell r="C23">
            <v>4452</v>
          </cell>
          <cell r="H23">
            <v>1113</v>
          </cell>
          <cell r="I23">
            <v>1082</v>
          </cell>
        </row>
        <row r="24">
          <cell r="B24">
            <v>4182</v>
          </cell>
          <cell r="C24">
            <v>4482</v>
          </cell>
          <cell r="H24">
            <v>1139</v>
          </cell>
          <cell r="I24">
            <v>1129</v>
          </cell>
        </row>
        <row r="25">
          <cell r="B25">
            <v>810</v>
          </cell>
          <cell r="C25">
            <v>902</v>
          </cell>
          <cell r="H25">
            <v>184</v>
          </cell>
          <cell r="I25">
            <v>190</v>
          </cell>
        </row>
        <row r="26">
          <cell r="B26">
            <v>4784</v>
          </cell>
          <cell r="C26">
            <v>5246</v>
          </cell>
          <cell r="H26">
            <v>1192</v>
          </cell>
          <cell r="I26">
            <v>1189</v>
          </cell>
        </row>
        <row r="27">
          <cell r="B27">
            <v>3095</v>
          </cell>
          <cell r="C27">
            <v>3628</v>
          </cell>
          <cell r="H27">
            <v>947</v>
          </cell>
          <cell r="I27">
            <v>1029</v>
          </cell>
        </row>
        <row r="28">
          <cell r="B28">
            <v>1753</v>
          </cell>
          <cell r="C28">
            <v>1815</v>
          </cell>
          <cell r="H28">
            <v>503</v>
          </cell>
          <cell r="I28">
            <v>477</v>
          </cell>
        </row>
        <row r="29">
          <cell r="B29">
            <v>517</v>
          </cell>
          <cell r="C29">
            <v>524</v>
          </cell>
          <cell r="H29">
            <v>183</v>
          </cell>
          <cell r="I29">
            <v>158</v>
          </cell>
        </row>
        <row r="30">
          <cell r="B30">
            <v>2689</v>
          </cell>
          <cell r="C30">
            <v>2962</v>
          </cell>
          <cell r="H30">
            <v>859</v>
          </cell>
          <cell r="I30">
            <v>845</v>
          </cell>
        </row>
        <row r="31">
          <cell r="B31">
            <v>2405</v>
          </cell>
          <cell r="C31">
            <v>2692</v>
          </cell>
          <cell r="H31">
            <v>704</v>
          </cell>
          <cell r="I31">
            <v>650</v>
          </cell>
        </row>
        <row r="32">
          <cell r="B32">
            <v>110</v>
          </cell>
          <cell r="C32">
            <v>103</v>
          </cell>
          <cell r="H32">
            <v>40</v>
          </cell>
          <cell r="I32">
            <v>26</v>
          </cell>
        </row>
        <row r="33">
          <cell r="B33">
            <v>111</v>
          </cell>
          <cell r="C33">
            <v>96</v>
          </cell>
          <cell r="H33">
            <v>45</v>
          </cell>
          <cell r="I33">
            <v>39</v>
          </cell>
        </row>
        <row r="34">
          <cell r="B34">
            <v>150</v>
          </cell>
          <cell r="C34">
            <v>162</v>
          </cell>
          <cell r="H34">
            <v>64</v>
          </cell>
          <cell r="I34">
            <v>57</v>
          </cell>
        </row>
        <row r="35">
          <cell r="B35">
            <v>797</v>
          </cell>
          <cell r="C35">
            <v>814</v>
          </cell>
          <cell r="H35">
            <v>267</v>
          </cell>
          <cell r="I35">
            <v>257</v>
          </cell>
        </row>
        <row r="36">
          <cell r="B36">
            <v>141</v>
          </cell>
          <cell r="C36">
            <v>141</v>
          </cell>
          <cell r="H36">
            <v>58</v>
          </cell>
          <cell r="I36">
            <v>56</v>
          </cell>
        </row>
        <row r="37">
          <cell r="B37">
            <v>4053</v>
          </cell>
          <cell r="C37">
            <v>4082</v>
          </cell>
          <cell r="H37">
            <v>1263</v>
          </cell>
          <cell r="I37">
            <v>1202</v>
          </cell>
        </row>
        <row r="38">
          <cell r="B38">
            <v>1574</v>
          </cell>
          <cell r="C38">
            <v>1680</v>
          </cell>
          <cell r="H38">
            <v>530</v>
          </cell>
          <cell r="I38">
            <v>571</v>
          </cell>
        </row>
        <row r="39">
          <cell r="B39">
            <v>1173</v>
          </cell>
          <cell r="C39">
            <v>1114</v>
          </cell>
          <cell r="H39">
            <v>379</v>
          </cell>
          <cell r="I39">
            <v>365</v>
          </cell>
        </row>
        <row r="40">
          <cell r="B40">
            <v>360</v>
          </cell>
          <cell r="C40">
            <v>345</v>
          </cell>
          <cell r="H40">
            <v>142</v>
          </cell>
          <cell r="I40">
            <v>131</v>
          </cell>
        </row>
        <row r="41">
          <cell r="B41">
            <v>220</v>
          </cell>
          <cell r="C41">
            <v>235</v>
          </cell>
          <cell r="H41">
            <v>79</v>
          </cell>
          <cell r="I41">
            <v>74</v>
          </cell>
        </row>
        <row r="42">
          <cell r="B42">
            <v>856</v>
          </cell>
          <cell r="C42">
            <v>941</v>
          </cell>
          <cell r="H42">
            <v>322</v>
          </cell>
          <cell r="I42">
            <v>325</v>
          </cell>
        </row>
        <row r="43">
          <cell r="B43">
            <v>338</v>
          </cell>
          <cell r="C43">
            <v>333</v>
          </cell>
          <cell r="H43">
            <v>139</v>
          </cell>
          <cell r="I43">
            <v>131</v>
          </cell>
        </row>
        <row r="44">
          <cell r="B44">
            <v>296</v>
          </cell>
          <cell r="C44">
            <v>315</v>
          </cell>
          <cell r="H44">
            <v>139</v>
          </cell>
          <cell r="I44">
            <v>147</v>
          </cell>
        </row>
        <row r="45">
          <cell r="B45">
            <v>375</v>
          </cell>
          <cell r="C45">
            <v>410</v>
          </cell>
          <cell r="H45">
            <v>153</v>
          </cell>
          <cell r="I45">
            <v>161</v>
          </cell>
        </row>
        <row r="46">
          <cell r="B46">
            <v>504</v>
          </cell>
          <cell r="C46">
            <v>559</v>
          </cell>
          <cell r="H46">
            <v>238</v>
          </cell>
          <cell r="I46">
            <v>213</v>
          </cell>
        </row>
        <row r="47">
          <cell r="B47">
            <v>763</v>
          </cell>
          <cell r="C47">
            <v>785</v>
          </cell>
          <cell r="H47">
            <v>318</v>
          </cell>
          <cell r="I47">
            <v>321</v>
          </cell>
        </row>
        <row r="48">
          <cell r="B48">
            <v>2651</v>
          </cell>
          <cell r="C48">
            <v>2855</v>
          </cell>
          <cell r="H48">
            <v>725</v>
          </cell>
          <cell r="I48">
            <v>733</v>
          </cell>
        </row>
        <row r="49">
          <cell r="B49">
            <v>497</v>
          </cell>
          <cell r="C49">
            <v>499</v>
          </cell>
          <cell r="H49">
            <v>162</v>
          </cell>
          <cell r="I49">
            <v>152</v>
          </cell>
        </row>
        <row r="50">
          <cell r="B50">
            <v>4768</v>
          </cell>
          <cell r="C50">
            <v>4850</v>
          </cell>
          <cell r="H50">
            <v>1401</v>
          </cell>
          <cell r="I50">
            <v>1383</v>
          </cell>
        </row>
        <row r="51">
          <cell r="B51">
            <v>1755</v>
          </cell>
          <cell r="C51">
            <v>2054</v>
          </cell>
          <cell r="H51">
            <v>699</v>
          </cell>
          <cell r="I51">
            <v>787</v>
          </cell>
        </row>
        <row r="52">
          <cell r="B52">
            <v>645</v>
          </cell>
          <cell r="C52">
            <v>924</v>
          </cell>
          <cell r="H52">
            <v>168</v>
          </cell>
          <cell r="I52">
            <v>240</v>
          </cell>
        </row>
        <row r="53">
          <cell r="B53">
            <v>2073</v>
          </cell>
          <cell r="C53">
            <v>2181</v>
          </cell>
          <cell r="H53">
            <v>668</v>
          </cell>
          <cell r="I53">
            <v>649</v>
          </cell>
        </row>
        <row r="54">
          <cell r="B54">
            <v>1447</v>
          </cell>
          <cell r="C54">
            <v>1476</v>
          </cell>
          <cell r="H54">
            <v>417</v>
          </cell>
          <cell r="I54">
            <v>414</v>
          </cell>
        </row>
        <row r="55">
          <cell r="B55">
            <v>318</v>
          </cell>
          <cell r="C55">
            <v>312</v>
          </cell>
          <cell r="H55">
            <v>120</v>
          </cell>
          <cell r="I55">
            <v>121</v>
          </cell>
        </row>
        <row r="56">
          <cell r="B56">
            <v>1338</v>
          </cell>
          <cell r="C56">
            <v>1509</v>
          </cell>
          <cell r="H56">
            <v>443</v>
          </cell>
          <cell r="I56">
            <v>445</v>
          </cell>
        </row>
        <row r="57">
          <cell r="B57">
            <v>2031</v>
          </cell>
          <cell r="C57">
            <v>2213</v>
          </cell>
          <cell r="H57">
            <v>659</v>
          </cell>
          <cell r="I57">
            <v>676</v>
          </cell>
        </row>
        <row r="58">
          <cell r="B58">
            <v>319</v>
          </cell>
          <cell r="C58">
            <v>320</v>
          </cell>
          <cell r="H58">
            <v>106</v>
          </cell>
          <cell r="I58">
            <v>93</v>
          </cell>
        </row>
        <row r="59">
          <cell r="B59">
            <v>364</v>
          </cell>
          <cell r="C59">
            <v>350</v>
          </cell>
          <cell r="H59">
            <v>92</v>
          </cell>
          <cell r="I59">
            <v>77</v>
          </cell>
        </row>
        <row r="60">
          <cell r="B60">
            <v>405</v>
          </cell>
          <cell r="C60">
            <v>445</v>
          </cell>
          <cell r="H60">
            <v>105</v>
          </cell>
          <cell r="I60">
            <v>83</v>
          </cell>
        </row>
        <row r="61">
          <cell r="B61">
            <v>1350</v>
          </cell>
          <cell r="C61">
            <v>1452</v>
          </cell>
          <cell r="H61">
            <v>443</v>
          </cell>
          <cell r="I61">
            <v>409</v>
          </cell>
        </row>
        <row r="62">
          <cell r="B62">
            <v>1415</v>
          </cell>
          <cell r="C62">
            <v>1525</v>
          </cell>
          <cell r="H62">
            <v>331</v>
          </cell>
          <cell r="I62">
            <v>303</v>
          </cell>
        </row>
        <row r="63">
          <cell r="B63">
            <v>542</v>
          </cell>
          <cell r="C63">
            <v>563</v>
          </cell>
          <cell r="H63">
            <v>131</v>
          </cell>
          <cell r="I63">
            <v>119</v>
          </cell>
        </row>
        <row r="64">
          <cell r="B64">
            <v>217</v>
          </cell>
          <cell r="C64">
            <v>206</v>
          </cell>
          <cell r="H64">
            <v>51</v>
          </cell>
          <cell r="I64">
            <v>41</v>
          </cell>
        </row>
        <row r="65">
          <cell r="B65">
            <v>491</v>
          </cell>
          <cell r="C65">
            <v>500</v>
          </cell>
          <cell r="H65">
            <v>106</v>
          </cell>
          <cell r="I65">
            <v>123</v>
          </cell>
        </row>
        <row r="66">
          <cell r="B66">
            <v>398</v>
          </cell>
          <cell r="C66">
            <v>397</v>
          </cell>
          <cell r="H66">
            <v>110</v>
          </cell>
          <cell r="I66">
            <v>98</v>
          </cell>
        </row>
        <row r="67">
          <cell r="B67">
            <v>2402</v>
          </cell>
          <cell r="C67">
            <v>2659</v>
          </cell>
          <cell r="H67">
            <v>777</v>
          </cell>
          <cell r="I67">
            <v>857</v>
          </cell>
        </row>
        <row r="68">
          <cell r="B68">
            <v>809</v>
          </cell>
          <cell r="C68">
            <v>859</v>
          </cell>
          <cell r="H68">
            <v>242</v>
          </cell>
          <cell r="I68">
            <v>238</v>
          </cell>
        </row>
        <row r="69">
          <cell r="B69">
            <v>322</v>
          </cell>
          <cell r="C69">
            <v>351</v>
          </cell>
          <cell r="H69">
            <v>98</v>
          </cell>
          <cell r="I69">
            <v>69</v>
          </cell>
        </row>
        <row r="70">
          <cell r="B70">
            <v>272</v>
          </cell>
          <cell r="C70">
            <v>274</v>
          </cell>
          <cell r="H70">
            <v>75</v>
          </cell>
          <cell r="I70">
            <v>71</v>
          </cell>
        </row>
        <row r="71">
          <cell r="B71">
            <v>580</v>
          </cell>
          <cell r="C71">
            <v>534</v>
          </cell>
          <cell r="H71">
            <v>143</v>
          </cell>
          <cell r="I71">
            <v>111</v>
          </cell>
        </row>
        <row r="72">
          <cell r="B72">
            <v>697</v>
          </cell>
          <cell r="C72">
            <v>735</v>
          </cell>
          <cell r="H72">
            <v>207</v>
          </cell>
          <cell r="I72">
            <v>192</v>
          </cell>
        </row>
        <row r="73">
          <cell r="B73">
            <v>888</v>
          </cell>
          <cell r="C73">
            <v>973</v>
          </cell>
          <cell r="H73">
            <v>258</v>
          </cell>
          <cell r="I73">
            <v>246</v>
          </cell>
        </row>
        <row r="74">
          <cell r="B74">
            <v>1207</v>
          </cell>
          <cell r="C74">
            <v>1254</v>
          </cell>
          <cell r="H74">
            <v>283</v>
          </cell>
          <cell r="I74">
            <v>256</v>
          </cell>
        </row>
        <row r="75">
          <cell r="B75">
            <v>369</v>
          </cell>
          <cell r="C75">
            <v>371</v>
          </cell>
          <cell r="H75">
            <v>96</v>
          </cell>
          <cell r="I75">
            <v>72</v>
          </cell>
        </row>
        <row r="76">
          <cell r="B76">
            <v>776</v>
          </cell>
          <cell r="C76">
            <v>799</v>
          </cell>
          <cell r="H76">
            <v>241</v>
          </cell>
          <cell r="I76">
            <v>209</v>
          </cell>
        </row>
        <row r="77">
          <cell r="B77">
            <v>221</v>
          </cell>
          <cell r="C77">
            <v>211</v>
          </cell>
          <cell r="H77">
            <v>82</v>
          </cell>
          <cell r="I77">
            <v>65</v>
          </cell>
        </row>
        <row r="78">
          <cell r="B78">
            <v>295</v>
          </cell>
          <cell r="C78">
            <v>151</v>
          </cell>
          <cell r="H78">
            <v>147</v>
          </cell>
          <cell r="I78">
            <v>115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>
        <row r="120">
          <cell r="U120">
            <v>20419</v>
          </cell>
          <cell r="Y120">
            <v>22273</v>
          </cell>
        </row>
        <row r="121">
          <cell r="V121">
            <v>1</v>
          </cell>
          <cell r="Z121">
            <v>0</v>
          </cell>
        </row>
      </sheetData>
      <sheetData sheetId="7">
        <row r="30">
          <cell r="U30">
            <v>1462</v>
          </cell>
          <cell r="Y30">
            <v>1626</v>
          </cell>
        </row>
        <row r="31">
          <cell r="V31">
            <v>0</v>
          </cell>
          <cell r="Z31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tabSelected="1" zoomScaleNormal="100" workbookViewId="0">
      <pane xSplit="2" ySplit="2" topLeftCell="C3" activePane="bottomRight" state="frozen"/>
      <selection activeCell="I20" sqref="I20"/>
      <selection pane="topRight" activeCell="I20" sqref="I20"/>
      <selection pane="bottomLeft" activeCell="I20" sqref="I20"/>
      <selection pane="bottomRight" activeCell="B98" sqref="B98"/>
    </sheetView>
  </sheetViews>
  <sheetFormatPr defaultRowHeight="12" customHeight="1" x14ac:dyDescent="0.15"/>
  <cols>
    <col min="1" max="1" width="7.75" style="179" customWidth="1"/>
    <col min="2" max="2" width="18.625" style="179" customWidth="1"/>
    <col min="3" max="17" width="6.125" style="179" customWidth="1"/>
    <col min="18" max="16384" width="9" style="179"/>
  </cols>
  <sheetData>
    <row r="1" spans="1:17" s="1" customFormat="1" ht="13.5" customHeight="1" x14ac:dyDescent="0.15">
      <c r="A1" s="193" t="s">
        <v>0</v>
      </c>
      <c r="B1" s="195" t="s">
        <v>1</v>
      </c>
      <c r="C1" s="182" t="s">
        <v>2</v>
      </c>
      <c r="D1" s="183"/>
      <c r="E1" s="184"/>
      <c r="F1" s="182" t="s">
        <v>3</v>
      </c>
      <c r="G1" s="183"/>
      <c r="H1" s="184"/>
      <c r="I1" s="182" t="s">
        <v>4</v>
      </c>
      <c r="J1" s="183"/>
      <c r="K1" s="184"/>
      <c r="L1" s="182" t="s">
        <v>5</v>
      </c>
      <c r="M1" s="183"/>
      <c r="N1" s="197"/>
      <c r="O1" s="182" t="s">
        <v>6</v>
      </c>
      <c r="P1" s="183"/>
      <c r="Q1" s="184"/>
    </row>
    <row r="2" spans="1:17" s="1" customFormat="1" ht="13.5" customHeight="1" thickBot="1" x14ac:dyDescent="0.2">
      <c r="A2" s="194"/>
      <c r="B2" s="196"/>
      <c r="C2" s="2" t="s">
        <v>7</v>
      </c>
      <c r="D2" s="3" t="s">
        <v>8</v>
      </c>
      <c r="E2" s="4" t="s">
        <v>9</v>
      </c>
      <c r="F2" s="2" t="s">
        <v>7</v>
      </c>
      <c r="G2" s="3" t="s">
        <v>8</v>
      </c>
      <c r="H2" s="4" t="s">
        <v>9</v>
      </c>
      <c r="I2" s="2" t="s">
        <v>7</v>
      </c>
      <c r="J2" s="3" t="s">
        <v>8</v>
      </c>
      <c r="K2" s="4" t="s">
        <v>9</v>
      </c>
      <c r="L2" s="2" t="s">
        <v>7</v>
      </c>
      <c r="M2" s="3" t="s">
        <v>8</v>
      </c>
      <c r="N2" s="5" t="s">
        <v>9</v>
      </c>
      <c r="O2" s="2" t="s">
        <v>7</v>
      </c>
      <c r="P2" s="3" t="s">
        <v>8</v>
      </c>
      <c r="Q2" s="4" t="s">
        <v>9</v>
      </c>
    </row>
    <row r="3" spans="1:17" s="1" customFormat="1" ht="12" customHeight="1" x14ac:dyDescent="0.15">
      <c r="A3" s="6" t="s">
        <v>10</v>
      </c>
      <c r="B3" s="7" t="s">
        <v>11</v>
      </c>
      <c r="C3" s="8">
        <f>[1]入力原票!B4</f>
        <v>2043</v>
      </c>
      <c r="D3" s="9">
        <f>[1]入力原票!C4</f>
        <v>2049</v>
      </c>
      <c r="E3" s="10">
        <f t="shared" ref="E3:E66" si="0">SUM(C3:D3)</f>
        <v>4092</v>
      </c>
      <c r="F3" s="8">
        <f>[1]入力原票!H4</f>
        <v>665</v>
      </c>
      <c r="G3" s="9">
        <f>[1]入力原票!I4</f>
        <v>589</v>
      </c>
      <c r="H3" s="10">
        <f t="shared" ref="H3:H66" si="1">SUM(F3:G3)</f>
        <v>1254</v>
      </c>
      <c r="I3" s="8"/>
      <c r="J3" s="9"/>
      <c r="K3" s="10"/>
      <c r="L3" s="6">
        <f t="shared" ref="L3:M34" si="2">SUM(F3,I3)</f>
        <v>665</v>
      </c>
      <c r="M3" s="11">
        <f t="shared" si="2"/>
        <v>589</v>
      </c>
      <c r="N3" s="12">
        <f t="shared" ref="N3:N66" si="3">SUM(L3:M3)</f>
        <v>1254</v>
      </c>
      <c r="O3" s="13">
        <f t="shared" ref="O3:Q34" si="4">L3/C3*100</f>
        <v>32.550171316691141</v>
      </c>
      <c r="P3" s="14">
        <f t="shared" si="4"/>
        <v>28.745729624206927</v>
      </c>
      <c r="Q3" s="15">
        <f t="shared" si="4"/>
        <v>30.64516129032258</v>
      </c>
    </row>
    <row r="4" spans="1:17" s="1" customFormat="1" ht="12" customHeight="1" x14ac:dyDescent="0.15">
      <c r="A4" s="16" t="s">
        <v>12</v>
      </c>
      <c r="B4" s="17" t="s">
        <v>13</v>
      </c>
      <c r="C4" s="8">
        <f>[1]入力原票!B5</f>
        <v>979</v>
      </c>
      <c r="D4" s="9">
        <f>[1]入力原票!C5</f>
        <v>975</v>
      </c>
      <c r="E4" s="18">
        <f t="shared" si="0"/>
        <v>1954</v>
      </c>
      <c r="F4" s="8">
        <f>[1]入力原票!H5</f>
        <v>338</v>
      </c>
      <c r="G4" s="9">
        <f>[1]入力原票!I5</f>
        <v>334</v>
      </c>
      <c r="H4" s="18">
        <f t="shared" si="1"/>
        <v>672</v>
      </c>
      <c r="I4" s="16"/>
      <c r="J4" s="19"/>
      <c r="K4" s="18"/>
      <c r="L4" s="16">
        <f t="shared" si="2"/>
        <v>338</v>
      </c>
      <c r="M4" s="19">
        <f t="shared" si="2"/>
        <v>334</v>
      </c>
      <c r="N4" s="20">
        <f t="shared" si="3"/>
        <v>672</v>
      </c>
      <c r="O4" s="21">
        <f t="shared" si="4"/>
        <v>34.525025536261488</v>
      </c>
      <c r="P4" s="22">
        <f t="shared" si="4"/>
        <v>34.256410256410255</v>
      </c>
      <c r="Q4" s="23">
        <f t="shared" si="4"/>
        <v>34.390992835209829</v>
      </c>
    </row>
    <row r="5" spans="1:17" s="1" customFormat="1" ht="12" customHeight="1" x14ac:dyDescent="0.15">
      <c r="A5" s="16" t="s">
        <v>14</v>
      </c>
      <c r="B5" s="17" t="s">
        <v>15</v>
      </c>
      <c r="C5" s="8">
        <f>[1]入力原票!B6</f>
        <v>1260</v>
      </c>
      <c r="D5" s="9">
        <f>[1]入力原票!C6</f>
        <v>1364</v>
      </c>
      <c r="E5" s="18">
        <f t="shared" si="0"/>
        <v>2624</v>
      </c>
      <c r="F5" s="8">
        <f>[1]入力原票!H6</f>
        <v>522</v>
      </c>
      <c r="G5" s="9">
        <f>[1]入力原票!I6</f>
        <v>529</v>
      </c>
      <c r="H5" s="18">
        <f t="shared" si="1"/>
        <v>1051</v>
      </c>
      <c r="I5" s="16"/>
      <c r="J5" s="19"/>
      <c r="K5" s="18"/>
      <c r="L5" s="16">
        <f t="shared" si="2"/>
        <v>522</v>
      </c>
      <c r="M5" s="19">
        <f t="shared" si="2"/>
        <v>529</v>
      </c>
      <c r="N5" s="20">
        <f t="shared" si="3"/>
        <v>1051</v>
      </c>
      <c r="O5" s="21">
        <f t="shared" si="4"/>
        <v>41.428571428571431</v>
      </c>
      <c r="P5" s="22">
        <f t="shared" si="4"/>
        <v>38.782991202346039</v>
      </c>
      <c r="Q5" s="23">
        <f t="shared" si="4"/>
        <v>40.053353658536587</v>
      </c>
    </row>
    <row r="6" spans="1:17" s="1" customFormat="1" ht="12" customHeight="1" x14ac:dyDescent="0.15">
      <c r="A6" s="16" t="s">
        <v>16</v>
      </c>
      <c r="B6" s="17" t="s">
        <v>17</v>
      </c>
      <c r="C6" s="8">
        <f>[1]入力原票!B7</f>
        <v>1257</v>
      </c>
      <c r="D6" s="9">
        <f>[1]入力原票!C7</f>
        <v>1342</v>
      </c>
      <c r="E6" s="18">
        <f t="shared" si="0"/>
        <v>2599</v>
      </c>
      <c r="F6" s="8">
        <f>[1]入力原票!H7</f>
        <v>449</v>
      </c>
      <c r="G6" s="9">
        <f>[1]入力原票!I7</f>
        <v>424</v>
      </c>
      <c r="H6" s="18">
        <f t="shared" si="1"/>
        <v>873</v>
      </c>
      <c r="I6" s="16"/>
      <c r="J6" s="19"/>
      <c r="K6" s="18"/>
      <c r="L6" s="16">
        <f t="shared" si="2"/>
        <v>449</v>
      </c>
      <c r="M6" s="19">
        <f t="shared" si="2"/>
        <v>424</v>
      </c>
      <c r="N6" s="20">
        <f t="shared" si="3"/>
        <v>873</v>
      </c>
      <c r="O6" s="21">
        <f t="shared" si="4"/>
        <v>35.719968178202066</v>
      </c>
      <c r="P6" s="22">
        <f t="shared" si="4"/>
        <v>31.594634873323397</v>
      </c>
      <c r="Q6" s="23">
        <f t="shared" si="4"/>
        <v>33.589842247018083</v>
      </c>
    </row>
    <row r="7" spans="1:17" s="1" customFormat="1" ht="12" customHeight="1" x14ac:dyDescent="0.15">
      <c r="A7" s="24" t="s">
        <v>18</v>
      </c>
      <c r="B7" s="25" t="s">
        <v>19</v>
      </c>
      <c r="C7" s="26">
        <f>[1]入力原票!B8</f>
        <v>1735</v>
      </c>
      <c r="D7" s="27">
        <f>[1]入力原票!C8</f>
        <v>1865</v>
      </c>
      <c r="E7" s="28">
        <f t="shared" si="0"/>
        <v>3600</v>
      </c>
      <c r="F7" s="24">
        <f>[1]入力原票!H8</f>
        <v>684</v>
      </c>
      <c r="G7" s="29">
        <f>[1]入力原票!I8</f>
        <v>676</v>
      </c>
      <c r="H7" s="28">
        <f t="shared" si="1"/>
        <v>1360</v>
      </c>
      <c r="I7" s="30"/>
      <c r="J7" s="31"/>
      <c r="K7" s="28"/>
      <c r="L7" s="24">
        <f t="shared" si="2"/>
        <v>684</v>
      </c>
      <c r="M7" s="32">
        <f t="shared" si="2"/>
        <v>676</v>
      </c>
      <c r="N7" s="33">
        <f t="shared" si="3"/>
        <v>1360</v>
      </c>
      <c r="O7" s="34">
        <f t="shared" si="4"/>
        <v>39.423631123919307</v>
      </c>
      <c r="P7" s="35">
        <f t="shared" si="4"/>
        <v>36.246648793565683</v>
      </c>
      <c r="Q7" s="36">
        <f t="shared" si="4"/>
        <v>37.777777777777779</v>
      </c>
    </row>
    <row r="8" spans="1:17" s="1" customFormat="1" ht="12" customHeight="1" x14ac:dyDescent="0.15">
      <c r="A8" s="8" t="s">
        <v>20</v>
      </c>
      <c r="B8" s="7" t="s">
        <v>21</v>
      </c>
      <c r="C8" s="37">
        <f>[1]入力原票!B9</f>
        <v>1159</v>
      </c>
      <c r="D8" s="38">
        <f>[1]入力原票!C9</f>
        <v>1295</v>
      </c>
      <c r="E8" s="39">
        <f t="shared" si="0"/>
        <v>2454</v>
      </c>
      <c r="F8" s="8">
        <f>[1]入力原票!H9</f>
        <v>479</v>
      </c>
      <c r="G8" s="9">
        <f>[1]入力原票!I9</f>
        <v>526</v>
      </c>
      <c r="H8" s="39">
        <f t="shared" si="1"/>
        <v>1005</v>
      </c>
      <c r="I8" s="37"/>
      <c r="J8" s="38"/>
      <c r="K8" s="39"/>
      <c r="L8" s="37">
        <f t="shared" si="2"/>
        <v>479</v>
      </c>
      <c r="M8" s="38">
        <f t="shared" si="2"/>
        <v>526</v>
      </c>
      <c r="N8" s="40">
        <f t="shared" si="3"/>
        <v>1005</v>
      </c>
      <c r="O8" s="41">
        <f t="shared" si="4"/>
        <v>41.328731665228645</v>
      </c>
      <c r="P8" s="42">
        <f t="shared" si="4"/>
        <v>40.617760617760617</v>
      </c>
      <c r="Q8" s="43">
        <f t="shared" si="4"/>
        <v>40.953545232273839</v>
      </c>
    </row>
    <row r="9" spans="1:17" s="1" customFormat="1" ht="12" customHeight="1" x14ac:dyDescent="0.15">
      <c r="A9" s="16" t="s">
        <v>22</v>
      </c>
      <c r="B9" s="17" t="s">
        <v>23</v>
      </c>
      <c r="C9" s="8">
        <f>[1]入力原票!B10</f>
        <v>3645</v>
      </c>
      <c r="D9" s="9">
        <f>[1]入力原票!C10</f>
        <v>4000</v>
      </c>
      <c r="E9" s="18">
        <f t="shared" si="0"/>
        <v>7645</v>
      </c>
      <c r="F9" s="8">
        <f>[1]入力原票!H10</f>
        <v>1168</v>
      </c>
      <c r="G9" s="9">
        <f>[1]入力原票!I10</f>
        <v>1145</v>
      </c>
      <c r="H9" s="18">
        <f t="shared" si="1"/>
        <v>2313</v>
      </c>
      <c r="I9" s="16"/>
      <c r="J9" s="19"/>
      <c r="K9" s="18"/>
      <c r="L9" s="8">
        <f t="shared" si="2"/>
        <v>1168</v>
      </c>
      <c r="M9" s="9">
        <f t="shared" si="2"/>
        <v>1145</v>
      </c>
      <c r="N9" s="44">
        <f t="shared" si="3"/>
        <v>2313</v>
      </c>
      <c r="O9" s="21">
        <f t="shared" si="4"/>
        <v>32.04389574759945</v>
      </c>
      <c r="P9" s="22">
        <f t="shared" si="4"/>
        <v>28.625</v>
      </c>
      <c r="Q9" s="23">
        <f t="shared" si="4"/>
        <v>30.255068672334861</v>
      </c>
    </row>
    <row r="10" spans="1:17" s="1" customFormat="1" ht="12" customHeight="1" x14ac:dyDescent="0.15">
      <c r="A10" s="16" t="s">
        <v>24</v>
      </c>
      <c r="B10" s="17" t="s">
        <v>25</v>
      </c>
      <c r="C10" s="8">
        <f>[1]入力原票!B11</f>
        <v>2083</v>
      </c>
      <c r="D10" s="9">
        <f>[1]入力原票!C11</f>
        <v>2227</v>
      </c>
      <c r="E10" s="18">
        <f t="shared" si="0"/>
        <v>4310</v>
      </c>
      <c r="F10" s="8">
        <f>[1]入力原票!H11</f>
        <v>685</v>
      </c>
      <c r="G10" s="9">
        <f>[1]入力原票!I11</f>
        <v>691</v>
      </c>
      <c r="H10" s="18">
        <f t="shared" si="1"/>
        <v>1376</v>
      </c>
      <c r="I10" s="16"/>
      <c r="J10" s="19"/>
      <c r="K10" s="18"/>
      <c r="L10" s="8">
        <f t="shared" si="2"/>
        <v>685</v>
      </c>
      <c r="M10" s="9">
        <f t="shared" si="2"/>
        <v>691</v>
      </c>
      <c r="N10" s="44">
        <f t="shared" si="3"/>
        <v>1376</v>
      </c>
      <c r="O10" s="21">
        <f t="shared" si="4"/>
        <v>32.885261641862698</v>
      </c>
      <c r="P10" s="22">
        <f t="shared" si="4"/>
        <v>31.028289178266728</v>
      </c>
      <c r="Q10" s="23">
        <f t="shared" si="4"/>
        <v>31.925754060324824</v>
      </c>
    </row>
    <row r="11" spans="1:17" s="1" customFormat="1" ht="12" customHeight="1" x14ac:dyDescent="0.15">
      <c r="A11" s="16" t="s">
        <v>26</v>
      </c>
      <c r="B11" s="17" t="s">
        <v>27</v>
      </c>
      <c r="C11" s="8">
        <f>[1]入力原票!B12</f>
        <v>1736</v>
      </c>
      <c r="D11" s="9">
        <f>[1]入力原票!C12</f>
        <v>1855</v>
      </c>
      <c r="E11" s="18">
        <f t="shared" si="0"/>
        <v>3591</v>
      </c>
      <c r="F11" s="8">
        <f>[1]入力原票!H12</f>
        <v>502</v>
      </c>
      <c r="G11" s="9">
        <f>[1]入力原票!I12</f>
        <v>488</v>
      </c>
      <c r="H11" s="18">
        <f t="shared" si="1"/>
        <v>990</v>
      </c>
      <c r="I11" s="16"/>
      <c r="J11" s="19"/>
      <c r="K11" s="18"/>
      <c r="L11" s="8">
        <f t="shared" si="2"/>
        <v>502</v>
      </c>
      <c r="M11" s="9">
        <f t="shared" si="2"/>
        <v>488</v>
      </c>
      <c r="N11" s="44">
        <f t="shared" si="3"/>
        <v>990</v>
      </c>
      <c r="O11" s="21">
        <f t="shared" si="4"/>
        <v>28.917050691244238</v>
      </c>
      <c r="P11" s="22">
        <f t="shared" si="4"/>
        <v>26.307277628032345</v>
      </c>
      <c r="Q11" s="23">
        <f t="shared" si="4"/>
        <v>27.56892230576441</v>
      </c>
    </row>
    <row r="12" spans="1:17" s="1" customFormat="1" ht="12" customHeight="1" x14ac:dyDescent="0.15">
      <c r="A12" s="24" t="s">
        <v>28</v>
      </c>
      <c r="B12" s="25" t="s">
        <v>29</v>
      </c>
      <c r="C12" s="45">
        <f>[1]入力原票!B13</f>
        <v>2070</v>
      </c>
      <c r="D12" s="46">
        <f>[1]入力原票!C13</f>
        <v>2270</v>
      </c>
      <c r="E12" s="47">
        <f t="shared" si="0"/>
        <v>4340</v>
      </c>
      <c r="F12" s="24">
        <f>[1]入力原票!H13</f>
        <v>663</v>
      </c>
      <c r="G12" s="29">
        <f>[1]入力原票!I13</f>
        <v>644</v>
      </c>
      <c r="H12" s="47">
        <f t="shared" si="1"/>
        <v>1307</v>
      </c>
      <c r="I12" s="24"/>
      <c r="J12" s="29"/>
      <c r="K12" s="47"/>
      <c r="L12" s="45">
        <f t="shared" si="2"/>
        <v>663</v>
      </c>
      <c r="M12" s="46">
        <f t="shared" si="2"/>
        <v>644</v>
      </c>
      <c r="N12" s="48">
        <f t="shared" si="3"/>
        <v>1307</v>
      </c>
      <c r="O12" s="49">
        <f t="shared" si="4"/>
        <v>32.028985507246375</v>
      </c>
      <c r="P12" s="50">
        <f t="shared" si="4"/>
        <v>28.370044052863435</v>
      </c>
      <c r="Q12" s="51">
        <f t="shared" si="4"/>
        <v>30.11520737327189</v>
      </c>
    </row>
    <row r="13" spans="1:17" s="1" customFormat="1" ht="12" customHeight="1" x14ac:dyDescent="0.15">
      <c r="A13" s="8" t="s">
        <v>30</v>
      </c>
      <c r="B13" s="7" t="s">
        <v>31</v>
      </c>
      <c r="C13" s="8">
        <f>[1]入力原票!B14</f>
        <v>2190</v>
      </c>
      <c r="D13" s="9">
        <f>[1]入力原票!C14</f>
        <v>2336</v>
      </c>
      <c r="E13" s="10">
        <f t="shared" si="0"/>
        <v>4526</v>
      </c>
      <c r="F13" s="8">
        <f>[1]入力原票!H14</f>
        <v>729</v>
      </c>
      <c r="G13" s="9">
        <f>[1]入力原票!I14</f>
        <v>707</v>
      </c>
      <c r="H13" s="10">
        <f t="shared" si="1"/>
        <v>1436</v>
      </c>
      <c r="I13" s="8"/>
      <c r="J13" s="9"/>
      <c r="K13" s="10"/>
      <c r="L13" s="37">
        <f t="shared" si="2"/>
        <v>729</v>
      </c>
      <c r="M13" s="52">
        <f t="shared" si="2"/>
        <v>707</v>
      </c>
      <c r="N13" s="44">
        <f t="shared" si="3"/>
        <v>1436</v>
      </c>
      <c r="O13" s="53">
        <f t="shared" si="4"/>
        <v>33.287671232876711</v>
      </c>
      <c r="P13" s="54">
        <f t="shared" si="4"/>
        <v>30.265410958904109</v>
      </c>
      <c r="Q13" s="55">
        <f t="shared" si="4"/>
        <v>31.727794962439237</v>
      </c>
    </row>
    <row r="14" spans="1:17" s="1" customFormat="1" ht="12" customHeight="1" x14ac:dyDescent="0.15">
      <c r="A14" s="16" t="s">
        <v>32</v>
      </c>
      <c r="B14" s="17" t="s">
        <v>33</v>
      </c>
      <c r="C14" s="8">
        <f>[1]入力原票!B15</f>
        <v>1562</v>
      </c>
      <c r="D14" s="9">
        <f>[1]入力原票!C15</f>
        <v>1694</v>
      </c>
      <c r="E14" s="18">
        <f t="shared" si="0"/>
        <v>3256</v>
      </c>
      <c r="F14" s="8">
        <f>[1]入力原票!H15</f>
        <v>520</v>
      </c>
      <c r="G14" s="9">
        <f>[1]入力原票!I15</f>
        <v>514</v>
      </c>
      <c r="H14" s="18">
        <f t="shared" si="1"/>
        <v>1034</v>
      </c>
      <c r="I14" s="16"/>
      <c r="J14" s="19"/>
      <c r="K14" s="18"/>
      <c r="L14" s="8">
        <f t="shared" si="2"/>
        <v>520</v>
      </c>
      <c r="M14" s="52">
        <f t="shared" si="2"/>
        <v>514</v>
      </c>
      <c r="N14" s="44">
        <f t="shared" si="3"/>
        <v>1034</v>
      </c>
      <c r="O14" s="21">
        <f t="shared" si="4"/>
        <v>33.29065300896287</v>
      </c>
      <c r="P14" s="22">
        <f t="shared" si="4"/>
        <v>30.342384887839437</v>
      </c>
      <c r="Q14" s="23">
        <f t="shared" si="4"/>
        <v>31.756756756756754</v>
      </c>
    </row>
    <row r="15" spans="1:17" s="1" customFormat="1" ht="12" customHeight="1" x14ac:dyDescent="0.15">
      <c r="A15" s="16" t="s">
        <v>34</v>
      </c>
      <c r="B15" s="17" t="s">
        <v>35</v>
      </c>
      <c r="C15" s="8">
        <f>[1]入力原票!B16</f>
        <v>696</v>
      </c>
      <c r="D15" s="9">
        <f>[1]入力原票!C16</f>
        <v>837</v>
      </c>
      <c r="E15" s="18">
        <f t="shared" si="0"/>
        <v>1533</v>
      </c>
      <c r="F15" s="8">
        <f>[1]入力原票!H16</f>
        <v>228</v>
      </c>
      <c r="G15" s="9">
        <f>[1]入力原票!I16</f>
        <v>281</v>
      </c>
      <c r="H15" s="18">
        <f t="shared" si="1"/>
        <v>509</v>
      </c>
      <c r="I15" s="16"/>
      <c r="J15" s="19"/>
      <c r="K15" s="18"/>
      <c r="L15" s="8">
        <f t="shared" si="2"/>
        <v>228</v>
      </c>
      <c r="M15" s="52">
        <f t="shared" si="2"/>
        <v>281</v>
      </c>
      <c r="N15" s="44">
        <f t="shared" si="3"/>
        <v>509</v>
      </c>
      <c r="O15" s="21">
        <f t="shared" si="4"/>
        <v>32.758620689655174</v>
      </c>
      <c r="P15" s="22">
        <f t="shared" si="4"/>
        <v>33.572281959378735</v>
      </c>
      <c r="Q15" s="23">
        <f t="shared" si="4"/>
        <v>33.202870189171556</v>
      </c>
    </row>
    <row r="16" spans="1:17" s="1" customFormat="1" ht="12" customHeight="1" x14ac:dyDescent="0.15">
      <c r="A16" s="16" t="s">
        <v>36</v>
      </c>
      <c r="B16" s="17" t="s">
        <v>37</v>
      </c>
      <c r="C16" s="8">
        <f>[1]入力原票!B17</f>
        <v>825</v>
      </c>
      <c r="D16" s="9">
        <f>[1]入力原票!C17</f>
        <v>911</v>
      </c>
      <c r="E16" s="18">
        <f t="shared" si="0"/>
        <v>1736</v>
      </c>
      <c r="F16" s="8">
        <f>[1]入力原票!H17</f>
        <v>332</v>
      </c>
      <c r="G16" s="9">
        <f>[1]入力原票!I17</f>
        <v>299</v>
      </c>
      <c r="H16" s="18">
        <f t="shared" si="1"/>
        <v>631</v>
      </c>
      <c r="I16" s="16"/>
      <c r="J16" s="19"/>
      <c r="K16" s="18"/>
      <c r="L16" s="8">
        <f t="shared" si="2"/>
        <v>332</v>
      </c>
      <c r="M16" s="52">
        <f t="shared" si="2"/>
        <v>299</v>
      </c>
      <c r="N16" s="44">
        <f t="shared" si="3"/>
        <v>631</v>
      </c>
      <c r="O16" s="21">
        <f t="shared" si="4"/>
        <v>40.242424242424242</v>
      </c>
      <c r="P16" s="22">
        <f t="shared" si="4"/>
        <v>32.821075740944018</v>
      </c>
      <c r="Q16" s="23">
        <f t="shared" si="4"/>
        <v>36.347926267281103</v>
      </c>
    </row>
    <row r="17" spans="1:17" s="1" customFormat="1" ht="12" customHeight="1" x14ac:dyDescent="0.15">
      <c r="A17" s="24" t="s">
        <v>38</v>
      </c>
      <c r="B17" s="25" t="s">
        <v>39</v>
      </c>
      <c r="C17" s="26">
        <f>[1]入力原票!B18</f>
        <v>3840</v>
      </c>
      <c r="D17" s="27">
        <f>[1]入力原票!C18</f>
        <v>3970</v>
      </c>
      <c r="E17" s="28">
        <f t="shared" si="0"/>
        <v>7810</v>
      </c>
      <c r="F17" s="24">
        <f>[1]入力原票!H18</f>
        <v>1116</v>
      </c>
      <c r="G17" s="29">
        <f>[1]入力原票!I18</f>
        <v>1055</v>
      </c>
      <c r="H17" s="28">
        <f t="shared" si="1"/>
        <v>2171</v>
      </c>
      <c r="I17" s="30"/>
      <c r="J17" s="31"/>
      <c r="K17" s="28"/>
      <c r="L17" s="24">
        <f t="shared" si="2"/>
        <v>1116</v>
      </c>
      <c r="M17" s="32">
        <f t="shared" si="2"/>
        <v>1055</v>
      </c>
      <c r="N17" s="33">
        <f t="shared" si="3"/>
        <v>2171</v>
      </c>
      <c r="O17" s="34">
        <f t="shared" si="4"/>
        <v>29.062500000000004</v>
      </c>
      <c r="P17" s="35">
        <f t="shared" si="4"/>
        <v>26.574307304785894</v>
      </c>
      <c r="Q17" s="36">
        <f t="shared" si="4"/>
        <v>27.797695262483995</v>
      </c>
    </row>
    <row r="18" spans="1:17" s="1" customFormat="1" ht="12" customHeight="1" x14ac:dyDescent="0.15">
      <c r="A18" s="8" t="s">
        <v>40</v>
      </c>
      <c r="B18" s="7" t="s">
        <v>41</v>
      </c>
      <c r="C18" s="37">
        <f>[1]入力原票!B19</f>
        <v>3835</v>
      </c>
      <c r="D18" s="38">
        <f>[1]入力原票!C19</f>
        <v>3864</v>
      </c>
      <c r="E18" s="39">
        <f t="shared" si="0"/>
        <v>7699</v>
      </c>
      <c r="F18" s="8">
        <f>[1]入力原票!H19</f>
        <v>1138</v>
      </c>
      <c r="G18" s="9">
        <f>[1]入力原票!I19</f>
        <v>1063</v>
      </c>
      <c r="H18" s="39">
        <f t="shared" si="1"/>
        <v>2201</v>
      </c>
      <c r="I18" s="37"/>
      <c r="J18" s="38"/>
      <c r="K18" s="39"/>
      <c r="L18" s="8">
        <f t="shared" si="2"/>
        <v>1138</v>
      </c>
      <c r="M18" s="52">
        <f t="shared" si="2"/>
        <v>1063</v>
      </c>
      <c r="N18" s="44">
        <f t="shared" si="3"/>
        <v>2201</v>
      </c>
      <c r="O18" s="41">
        <f t="shared" si="4"/>
        <v>29.674054758800523</v>
      </c>
      <c r="P18" s="42">
        <f t="shared" si="4"/>
        <v>27.51035196687371</v>
      </c>
      <c r="Q18" s="43">
        <f t="shared" si="4"/>
        <v>28.588128328354333</v>
      </c>
    </row>
    <row r="19" spans="1:17" s="1" customFormat="1" ht="12" customHeight="1" thickBot="1" x14ac:dyDescent="0.2">
      <c r="A19" s="16" t="s">
        <v>42</v>
      </c>
      <c r="B19" s="17" t="s">
        <v>43</v>
      </c>
      <c r="C19" s="8">
        <f>[1]入力原票!B20</f>
        <v>3726</v>
      </c>
      <c r="D19" s="9">
        <f>[1]入力原票!C20</f>
        <v>3765</v>
      </c>
      <c r="E19" s="18">
        <f t="shared" si="0"/>
        <v>7491</v>
      </c>
      <c r="F19" s="8">
        <f>[1]入力原票!H20</f>
        <v>960</v>
      </c>
      <c r="G19" s="9">
        <f>[1]入力原票!I20</f>
        <v>830</v>
      </c>
      <c r="H19" s="18">
        <f t="shared" si="1"/>
        <v>1790</v>
      </c>
      <c r="I19" s="30"/>
      <c r="J19" s="31"/>
      <c r="K19" s="28"/>
      <c r="L19" s="8">
        <f t="shared" si="2"/>
        <v>960</v>
      </c>
      <c r="M19" s="52">
        <f t="shared" si="2"/>
        <v>830</v>
      </c>
      <c r="N19" s="44">
        <f t="shared" si="3"/>
        <v>1790</v>
      </c>
      <c r="O19" s="21">
        <f t="shared" si="4"/>
        <v>25.764895330112719</v>
      </c>
      <c r="P19" s="22">
        <f t="shared" si="4"/>
        <v>22.045152722443557</v>
      </c>
      <c r="Q19" s="23">
        <f t="shared" si="4"/>
        <v>23.895341075957816</v>
      </c>
    </row>
    <row r="20" spans="1:17" s="1" customFormat="1" ht="12" customHeight="1" thickBot="1" x14ac:dyDescent="0.2">
      <c r="A20" s="16" t="s">
        <v>44</v>
      </c>
      <c r="B20" s="17" t="s">
        <v>45</v>
      </c>
      <c r="C20" s="8">
        <f>[1]入力原票!B21</f>
        <v>4456</v>
      </c>
      <c r="D20" s="9">
        <f>[1]入力原票!C21</f>
        <v>4092</v>
      </c>
      <c r="E20" s="18">
        <f t="shared" si="0"/>
        <v>8548</v>
      </c>
      <c r="F20" s="8">
        <f>[1]入力原票!H21</f>
        <v>1074</v>
      </c>
      <c r="G20" s="9">
        <f>[1]入力原票!I21</f>
        <v>886</v>
      </c>
      <c r="H20" s="18">
        <f t="shared" si="1"/>
        <v>1960</v>
      </c>
      <c r="I20" s="56">
        <v>345</v>
      </c>
      <c r="J20" s="57">
        <v>367</v>
      </c>
      <c r="K20" s="58">
        <f>SUM(I20:J20)</f>
        <v>712</v>
      </c>
      <c r="L20" s="8">
        <f t="shared" si="2"/>
        <v>1419</v>
      </c>
      <c r="M20" s="52">
        <f t="shared" si="2"/>
        <v>1253</v>
      </c>
      <c r="N20" s="44">
        <f t="shared" si="3"/>
        <v>2672</v>
      </c>
      <c r="O20" s="21">
        <f t="shared" si="4"/>
        <v>31.844703770197487</v>
      </c>
      <c r="P20" s="22">
        <f t="shared" si="4"/>
        <v>30.620723362658847</v>
      </c>
      <c r="Q20" s="23">
        <f t="shared" si="4"/>
        <v>31.258773982218063</v>
      </c>
    </row>
    <row r="21" spans="1:17" s="73" customFormat="1" ht="12" customHeight="1" x14ac:dyDescent="0.15">
      <c r="A21" s="59"/>
      <c r="B21" s="60" t="s">
        <v>46</v>
      </c>
      <c r="C21" s="61">
        <v>46</v>
      </c>
      <c r="D21" s="62">
        <v>78</v>
      </c>
      <c r="E21" s="63">
        <f t="shared" si="0"/>
        <v>124</v>
      </c>
      <c r="F21" s="61">
        <v>13</v>
      </c>
      <c r="G21" s="62">
        <v>11</v>
      </c>
      <c r="H21" s="63">
        <f t="shared" si="1"/>
        <v>24</v>
      </c>
      <c r="I21" s="64">
        <v>0</v>
      </c>
      <c r="J21" s="65">
        <v>0</v>
      </c>
      <c r="K21" s="66">
        <f>SUM(I21:J21)</f>
        <v>0</v>
      </c>
      <c r="L21" s="67">
        <f t="shared" si="2"/>
        <v>13</v>
      </c>
      <c r="M21" s="68">
        <f t="shared" si="2"/>
        <v>11</v>
      </c>
      <c r="N21" s="69">
        <f t="shared" si="3"/>
        <v>24</v>
      </c>
      <c r="O21" s="70">
        <f t="shared" si="4"/>
        <v>28.260869565217391</v>
      </c>
      <c r="P21" s="71">
        <f t="shared" si="4"/>
        <v>14.102564102564102</v>
      </c>
      <c r="Q21" s="72">
        <f t="shared" si="4"/>
        <v>19.35483870967742</v>
      </c>
    </row>
    <row r="22" spans="1:17" s="1" customFormat="1" ht="12" customHeight="1" x14ac:dyDescent="0.15">
      <c r="A22" s="16" t="s">
        <v>47</v>
      </c>
      <c r="B22" s="17" t="s">
        <v>48</v>
      </c>
      <c r="C22" s="8">
        <f>[1]入力原票!B22</f>
        <v>2691</v>
      </c>
      <c r="D22" s="9">
        <f>[1]入力原票!C22</f>
        <v>2923</v>
      </c>
      <c r="E22" s="18">
        <f t="shared" si="0"/>
        <v>5614</v>
      </c>
      <c r="F22" s="8">
        <f>[1]入力原票!H22</f>
        <v>876</v>
      </c>
      <c r="G22" s="9">
        <f>[1]入力原票!I22</f>
        <v>886</v>
      </c>
      <c r="H22" s="18">
        <f t="shared" si="1"/>
        <v>1762</v>
      </c>
      <c r="I22" s="8"/>
      <c r="J22" s="9"/>
      <c r="K22" s="10"/>
      <c r="L22" s="8">
        <f t="shared" si="2"/>
        <v>876</v>
      </c>
      <c r="M22" s="52">
        <f t="shared" si="2"/>
        <v>886</v>
      </c>
      <c r="N22" s="44">
        <f t="shared" si="3"/>
        <v>1762</v>
      </c>
      <c r="O22" s="21">
        <f t="shared" si="4"/>
        <v>32.552954292084728</v>
      </c>
      <c r="P22" s="22">
        <f t="shared" si="4"/>
        <v>30.311323982210059</v>
      </c>
      <c r="Q22" s="23">
        <f t="shared" si="4"/>
        <v>31.38582116138226</v>
      </c>
    </row>
    <row r="23" spans="1:17" s="1" customFormat="1" ht="12" customHeight="1" x14ac:dyDescent="0.15">
      <c r="A23" s="24" t="s">
        <v>49</v>
      </c>
      <c r="B23" s="25" t="s">
        <v>50</v>
      </c>
      <c r="C23" s="45">
        <f>[1]入力原票!B23</f>
        <v>4028</v>
      </c>
      <c r="D23" s="46">
        <f>[1]入力原票!C23</f>
        <v>4452</v>
      </c>
      <c r="E23" s="47">
        <f t="shared" si="0"/>
        <v>8480</v>
      </c>
      <c r="F23" s="24">
        <f>[1]入力原票!H23</f>
        <v>1113</v>
      </c>
      <c r="G23" s="29">
        <f>[1]入力原票!I23</f>
        <v>1082</v>
      </c>
      <c r="H23" s="47">
        <f t="shared" si="1"/>
        <v>2195</v>
      </c>
      <c r="I23" s="24"/>
      <c r="J23" s="29"/>
      <c r="K23" s="47"/>
      <c r="L23" s="26">
        <f t="shared" si="2"/>
        <v>1113</v>
      </c>
      <c r="M23" s="74">
        <f t="shared" si="2"/>
        <v>1082</v>
      </c>
      <c r="N23" s="75">
        <f t="shared" si="3"/>
        <v>2195</v>
      </c>
      <c r="O23" s="49">
        <f t="shared" si="4"/>
        <v>27.631578947368425</v>
      </c>
      <c r="P23" s="50">
        <f t="shared" si="4"/>
        <v>24.303683737646001</v>
      </c>
      <c r="Q23" s="51">
        <f t="shared" si="4"/>
        <v>25.884433962264154</v>
      </c>
    </row>
    <row r="24" spans="1:17" s="1" customFormat="1" ht="12" customHeight="1" x14ac:dyDescent="0.15">
      <c r="A24" s="8" t="s">
        <v>51</v>
      </c>
      <c r="B24" s="7" t="s">
        <v>52</v>
      </c>
      <c r="C24" s="8">
        <f>[1]入力原票!B24</f>
        <v>4182</v>
      </c>
      <c r="D24" s="9">
        <f>[1]入力原票!C24</f>
        <v>4482</v>
      </c>
      <c r="E24" s="10">
        <f t="shared" si="0"/>
        <v>8664</v>
      </c>
      <c r="F24" s="8">
        <f>[1]入力原票!H24</f>
        <v>1139</v>
      </c>
      <c r="G24" s="9">
        <f>[1]入力原票!I24</f>
        <v>1129</v>
      </c>
      <c r="H24" s="10">
        <f t="shared" si="1"/>
        <v>2268</v>
      </c>
      <c r="I24" s="8"/>
      <c r="J24" s="9"/>
      <c r="K24" s="10"/>
      <c r="L24" s="37">
        <f t="shared" si="2"/>
        <v>1139</v>
      </c>
      <c r="M24" s="76">
        <f t="shared" si="2"/>
        <v>1129</v>
      </c>
      <c r="N24" s="40">
        <f t="shared" si="3"/>
        <v>2268</v>
      </c>
      <c r="O24" s="53">
        <f t="shared" si="4"/>
        <v>27.235772357723576</v>
      </c>
      <c r="P24" s="54">
        <f t="shared" si="4"/>
        <v>25.189647478804105</v>
      </c>
      <c r="Q24" s="55">
        <f t="shared" si="4"/>
        <v>26.177285318559555</v>
      </c>
    </row>
    <row r="25" spans="1:17" s="1" customFormat="1" ht="12" customHeight="1" x14ac:dyDescent="0.15">
      <c r="A25" s="16" t="s">
        <v>53</v>
      </c>
      <c r="B25" s="17" t="s">
        <v>54</v>
      </c>
      <c r="C25" s="8">
        <f>[1]入力原票!B25</f>
        <v>810</v>
      </c>
      <c r="D25" s="9">
        <f>[1]入力原票!C25</f>
        <v>902</v>
      </c>
      <c r="E25" s="18">
        <f t="shared" si="0"/>
        <v>1712</v>
      </c>
      <c r="F25" s="8">
        <f>[1]入力原票!H25</f>
        <v>184</v>
      </c>
      <c r="G25" s="9">
        <f>[1]入力原票!I25</f>
        <v>190</v>
      </c>
      <c r="H25" s="18">
        <f t="shared" si="1"/>
        <v>374</v>
      </c>
      <c r="I25" s="16"/>
      <c r="J25" s="19"/>
      <c r="K25" s="18"/>
      <c r="L25" s="8">
        <f t="shared" si="2"/>
        <v>184</v>
      </c>
      <c r="M25" s="52">
        <f t="shared" si="2"/>
        <v>190</v>
      </c>
      <c r="N25" s="44">
        <f t="shared" si="3"/>
        <v>374</v>
      </c>
      <c r="O25" s="21">
        <f t="shared" si="4"/>
        <v>22.716049382716051</v>
      </c>
      <c r="P25" s="22">
        <f t="shared" si="4"/>
        <v>21.064301552106429</v>
      </c>
      <c r="Q25" s="23">
        <f t="shared" si="4"/>
        <v>21.845794392523366</v>
      </c>
    </row>
    <row r="26" spans="1:17" s="1" customFormat="1" ht="12" customHeight="1" x14ac:dyDescent="0.15">
      <c r="A26" s="16" t="s">
        <v>55</v>
      </c>
      <c r="B26" s="17" t="s">
        <v>56</v>
      </c>
      <c r="C26" s="8">
        <f>[1]入力原票!B26</f>
        <v>4784</v>
      </c>
      <c r="D26" s="9">
        <f>[1]入力原票!C26</f>
        <v>5246</v>
      </c>
      <c r="E26" s="18">
        <f t="shared" si="0"/>
        <v>10030</v>
      </c>
      <c r="F26" s="8">
        <f>[1]入力原票!H26</f>
        <v>1192</v>
      </c>
      <c r="G26" s="9">
        <f>[1]入力原票!I26</f>
        <v>1189</v>
      </c>
      <c r="H26" s="18">
        <f t="shared" si="1"/>
        <v>2381</v>
      </c>
      <c r="I26" s="16"/>
      <c r="J26" s="19"/>
      <c r="K26" s="18"/>
      <c r="L26" s="8">
        <f t="shared" si="2"/>
        <v>1192</v>
      </c>
      <c r="M26" s="52">
        <f t="shared" si="2"/>
        <v>1189</v>
      </c>
      <c r="N26" s="44">
        <f t="shared" si="3"/>
        <v>2381</v>
      </c>
      <c r="O26" s="21">
        <f t="shared" si="4"/>
        <v>24.916387959866221</v>
      </c>
      <c r="P26" s="22">
        <f t="shared" si="4"/>
        <v>22.664887533358748</v>
      </c>
      <c r="Q26" s="23">
        <f t="shared" si="4"/>
        <v>23.738783649052841</v>
      </c>
    </row>
    <row r="27" spans="1:17" s="1" customFormat="1" ht="12" customHeight="1" x14ac:dyDescent="0.15">
      <c r="A27" s="16" t="s">
        <v>57</v>
      </c>
      <c r="B27" s="17" t="s">
        <v>58</v>
      </c>
      <c r="C27" s="8">
        <f>[1]入力原票!B27</f>
        <v>3095</v>
      </c>
      <c r="D27" s="9">
        <f>[1]入力原票!C27</f>
        <v>3628</v>
      </c>
      <c r="E27" s="18">
        <f t="shared" si="0"/>
        <v>6723</v>
      </c>
      <c r="F27" s="8">
        <f>[1]入力原票!H27</f>
        <v>947</v>
      </c>
      <c r="G27" s="9">
        <f>[1]入力原票!I27</f>
        <v>1029</v>
      </c>
      <c r="H27" s="18">
        <f t="shared" si="1"/>
        <v>1976</v>
      </c>
      <c r="I27" s="16"/>
      <c r="J27" s="19"/>
      <c r="K27" s="18"/>
      <c r="L27" s="8">
        <f t="shared" si="2"/>
        <v>947</v>
      </c>
      <c r="M27" s="52">
        <f t="shared" si="2"/>
        <v>1029</v>
      </c>
      <c r="N27" s="44">
        <f t="shared" si="3"/>
        <v>1976</v>
      </c>
      <c r="O27" s="21">
        <f t="shared" si="4"/>
        <v>30.597738287560581</v>
      </c>
      <c r="P27" s="22">
        <f t="shared" si="4"/>
        <v>28.362734288864388</v>
      </c>
      <c r="Q27" s="23">
        <f t="shared" si="4"/>
        <v>29.391640636620558</v>
      </c>
    </row>
    <row r="28" spans="1:17" s="1" customFormat="1" ht="12" customHeight="1" x14ac:dyDescent="0.15">
      <c r="A28" s="24" t="s">
        <v>59</v>
      </c>
      <c r="B28" s="25" t="s">
        <v>60</v>
      </c>
      <c r="C28" s="26">
        <f>[1]入力原票!B28</f>
        <v>1753</v>
      </c>
      <c r="D28" s="27">
        <f>[1]入力原票!C28</f>
        <v>1815</v>
      </c>
      <c r="E28" s="28">
        <f t="shared" si="0"/>
        <v>3568</v>
      </c>
      <c r="F28" s="24">
        <f>[1]入力原票!H28</f>
        <v>503</v>
      </c>
      <c r="G28" s="29">
        <f>[1]入力原票!I28</f>
        <v>477</v>
      </c>
      <c r="H28" s="28">
        <f t="shared" si="1"/>
        <v>980</v>
      </c>
      <c r="I28" s="30"/>
      <c r="J28" s="31"/>
      <c r="K28" s="28"/>
      <c r="L28" s="45">
        <f t="shared" si="2"/>
        <v>503</v>
      </c>
      <c r="M28" s="77">
        <f t="shared" si="2"/>
        <v>477</v>
      </c>
      <c r="N28" s="48">
        <f t="shared" si="3"/>
        <v>980</v>
      </c>
      <c r="O28" s="34">
        <f t="shared" si="4"/>
        <v>28.693667997718197</v>
      </c>
      <c r="P28" s="35">
        <f t="shared" si="4"/>
        <v>26.280991735537189</v>
      </c>
      <c r="Q28" s="36">
        <f t="shared" si="4"/>
        <v>27.466367713004487</v>
      </c>
    </row>
    <row r="29" spans="1:17" s="1" customFormat="1" ht="12" customHeight="1" x14ac:dyDescent="0.15">
      <c r="A29" s="8" t="s">
        <v>61</v>
      </c>
      <c r="B29" s="7" t="s">
        <v>62</v>
      </c>
      <c r="C29" s="37">
        <f>[1]入力原票!B29</f>
        <v>517</v>
      </c>
      <c r="D29" s="38">
        <f>[1]入力原票!C29</f>
        <v>524</v>
      </c>
      <c r="E29" s="39">
        <f t="shared" si="0"/>
        <v>1041</v>
      </c>
      <c r="F29" s="8">
        <f>[1]入力原票!H29</f>
        <v>183</v>
      </c>
      <c r="G29" s="9">
        <f>[1]入力原票!I29</f>
        <v>158</v>
      </c>
      <c r="H29" s="39">
        <f t="shared" si="1"/>
        <v>341</v>
      </c>
      <c r="I29" s="37"/>
      <c r="J29" s="38"/>
      <c r="K29" s="39"/>
      <c r="L29" s="8">
        <f t="shared" si="2"/>
        <v>183</v>
      </c>
      <c r="M29" s="52">
        <f t="shared" si="2"/>
        <v>158</v>
      </c>
      <c r="N29" s="44">
        <f t="shared" si="3"/>
        <v>341</v>
      </c>
      <c r="O29" s="41">
        <f t="shared" si="4"/>
        <v>35.396518375241783</v>
      </c>
      <c r="P29" s="42">
        <f t="shared" si="4"/>
        <v>30.152671755725191</v>
      </c>
      <c r="Q29" s="43">
        <f t="shared" si="4"/>
        <v>32.756964457252643</v>
      </c>
    </row>
    <row r="30" spans="1:17" s="1" customFormat="1" ht="12" customHeight="1" x14ac:dyDescent="0.15">
      <c r="A30" s="16" t="s">
        <v>63</v>
      </c>
      <c r="B30" s="17" t="s">
        <v>64</v>
      </c>
      <c r="C30" s="8">
        <f>[1]入力原票!B30</f>
        <v>2689</v>
      </c>
      <c r="D30" s="9">
        <f>[1]入力原票!C30</f>
        <v>2962</v>
      </c>
      <c r="E30" s="18">
        <f t="shared" si="0"/>
        <v>5651</v>
      </c>
      <c r="F30" s="8">
        <f>[1]入力原票!H30</f>
        <v>859</v>
      </c>
      <c r="G30" s="9">
        <f>[1]入力原票!I30</f>
        <v>845</v>
      </c>
      <c r="H30" s="18">
        <f t="shared" si="1"/>
        <v>1704</v>
      </c>
      <c r="I30" s="16"/>
      <c r="J30" s="19"/>
      <c r="K30" s="18"/>
      <c r="L30" s="8">
        <f t="shared" si="2"/>
        <v>859</v>
      </c>
      <c r="M30" s="52">
        <f t="shared" si="2"/>
        <v>845</v>
      </c>
      <c r="N30" s="44">
        <f t="shared" si="3"/>
        <v>1704</v>
      </c>
      <c r="O30" s="21">
        <f t="shared" si="4"/>
        <v>31.944960952026776</v>
      </c>
      <c r="P30" s="22">
        <f t="shared" si="4"/>
        <v>28.528021607022282</v>
      </c>
      <c r="Q30" s="23">
        <f t="shared" si="4"/>
        <v>30.153955052203152</v>
      </c>
    </row>
    <row r="31" spans="1:17" s="1" customFormat="1" ht="12" customHeight="1" x14ac:dyDescent="0.15">
      <c r="A31" s="16" t="s">
        <v>65</v>
      </c>
      <c r="B31" s="17" t="s">
        <v>66</v>
      </c>
      <c r="C31" s="8">
        <f>[1]入力原票!B31</f>
        <v>2405</v>
      </c>
      <c r="D31" s="9">
        <f>[1]入力原票!C31</f>
        <v>2692</v>
      </c>
      <c r="E31" s="18">
        <f t="shared" si="0"/>
        <v>5097</v>
      </c>
      <c r="F31" s="8">
        <f>[1]入力原票!H31</f>
        <v>704</v>
      </c>
      <c r="G31" s="9">
        <f>[1]入力原票!I31</f>
        <v>650</v>
      </c>
      <c r="H31" s="18">
        <f t="shared" si="1"/>
        <v>1354</v>
      </c>
      <c r="I31" s="16"/>
      <c r="J31" s="19"/>
      <c r="K31" s="18"/>
      <c r="L31" s="8">
        <f t="shared" si="2"/>
        <v>704</v>
      </c>
      <c r="M31" s="52">
        <f t="shared" si="2"/>
        <v>650</v>
      </c>
      <c r="N31" s="44">
        <f t="shared" si="3"/>
        <v>1354</v>
      </c>
      <c r="O31" s="21">
        <f t="shared" si="4"/>
        <v>29.272349272349274</v>
      </c>
      <c r="P31" s="22">
        <f t="shared" si="4"/>
        <v>24.145616641901931</v>
      </c>
      <c r="Q31" s="23">
        <f t="shared" si="4"/>
        <v>26.56464587011968</v>
      </c>
    </row>
    <row r="32" spans="1:17" s="1" customFormat="1" ht="12" customHeight="1" x14ac:dyDescent="0.15">
      <c r="A32" s="16" t="s">
        <v>67</v>
      </c>
      <c r="B32" s="17" t="s">
        <v>68</v>
      </c>
      <c r="C32" s="8">
        <f>[1]入力原票!B32</f>
        <v>110</v>
      </c>
      <c r="D32" s="9">
        <f>[1]入力原票!C32</f>
        <v>103</v>
      </c>
      <c r="E32" s="18">
        <f t="shared" si="0"/>
        <v>213</v>
      </c>
      <c r="F32" s="8">
        <f>[1]入力原票!H32</f>
        <v>40</v>
      </c>
      <c r="G32" s="9">
        <f>[1]入力原票!I32</f>
        <v>26</v>
      </c>
      <c r="H32" s="18">
        <f t="shared" si="1"/>
        <v>66</v>
      </c>
      <c r="I32" s="16"/>
      <c r="J32" s="19"/>
      <c r="K32" s="18"/>
      <c r="L32" s="8">
        <f t="shared" si="2"/>
        <v>40</v>
      </c>
      <c r="M32" s="52">
        <f t="shared" si="2"/>
        <v>26</v>
      </c>
      <c r="N32" s="44">
        <f t="shared" si="3"/>
        <v>66</v>
      </c>
      <c r="O32" s="21">
        <f t="shared" si="4"/>
        <v>36.363636363636367</v>
      </c>
      <c r="P32" s="22">
        <f t="shared" si="4"/>
        <v>25.242718446601941</v>
      </c>
      <c r="Q32" s="23">
        <f t="shared" si="4"/>
        <v>30.985915492957744</v>
      </c>
    </row>
    <row r="33" spans="1:17" s="1" customFormat="1" ht="12" customHeight="1" x14ac:dyDescent="0.15">
      <c r="A33" s="24" t="s">
        <v>69</v>
      </c>
      <c r="B33" s="25" t="s">
        <v>70</v>
      </c>
      <c r="C33" s="45">
        <f>[1]入力原票!B33</f>
        <v>111</v>
      </c>
      <c r="D33" s="46">
        <f>[1]入力原票!C33</f>
        <v>96</v>
      </c>
      <c r="E33" s="47">
        <f t="shared" si="0"/>
        <v>207</v>
      </c>
      <c r="F33" s="24">
        <f>[1]入力原票!H33</f>
        <v>45</v>
      </c>
      <c r="G33" s="29">
        <f>[1]入力原票!I33</f>
        <v>39</v>
      </c>
      <c r="H33" s="47">
        <f t="shared" si="1"/>
        <v>84</v>
      </c>
      <c r="I33" s="24"/>
      <c r="J33" s="29"/>
      <c r="K33" s="47"/>
      <c r="L33" s="26">
        <f t="shared" si="2"/>
        <v>45</v>
      </c>
      <c r="M33" s="74">
        <f t="shared" si="2"/>
        <v>39</v>
      </c>
      <c r="N33" s="75">
        <f t="shared" si="3"/>
        <v>84</v>
      </c>
      <c r="O33" s="49">
        <f t="shared" si="4"/>
        <v>40.54054054054054</v>
      </c>
      <c r="P33" s="50">
        <f t="shared" si="4"/>
        <v>40.625</v>
      </c>
      <c r="Q33" s="51">
        <f t="shared" si="4"/>
        <v>40.579710144927539</v>
      </c>
    </row>
    <row r="34" spans="1:17" s="1" customFormat="1" ht="12" customHeight="1" x14ac:dyDescent="0.15">
      <c r="A34" s="8" t="s">
        <v>71</v>
      </c>
      <c r="B34" s="7" t="s">
        <v>72</v>
      </c>
      <c r="C34" s="8">
        <f>[1]入力原票!B34</f>
        <v>150</v>
      </c>
      <c r="D34" s="9">
        <f>[1]入力原票!C34</f>
        <v>162</v>
      </c>
      <c r="E34" s="10">
        <f t="shared" si="0"/>
        <v>312</v>
      </c>
      <c r="F34" s="8">
        <f>[1]入力原票!H34</f>
        <v>64</v>
      </c>
      <c r="G34" s="9">
        <f>[1]入力原票!I34</f>
        <v>57</v>
      </c>
      <c r="H34" s="10">
        <f t="shared" si="1"/>
        <v>121</v>
      </c>
      <c r="I34" s="8"/>
      <c r="J34" s="9"/>
      <c r="K34" s="10"/>
      <c r="L34" s="37">
        <f t="shared" si="2"/>
        <v>64</v>
      </c>
      <c r="M34" s="76">
        <f t="shared" si="2"/>
        <v>57</v>
      </c>
      <c r="N34" s="40">
        <f t="shared" si="3"/>
        <v>121</v>
      </c>
      <c r="O34" s="53">
        <f t="shared" si="4"/>
        <v>42.666666666666671</v>
      </c>
      <c r="P34" s="54">
        <f t="shared" si="4"/>
        <v>35.185185185185183</v>
      </c>
      <c r="Q34" s="55">
        <f t="shared" si="4"/>
        <v>38.782051282051285</v>
      </c>
    </row>
    <row r="35" spans="1:17" s="1" customFormat="1" ht="12" customHeight="1" x14ac:dyDescent="0.15">
      <c r="A35" s="16" t="s">
        <v>73</v>
      </c>
      <c r="B35" s="17" t="s">
        <v>74</v>
      </c>
      <c r="C35" s="8">
        <f>[1]入力原票!B35</f>
        <v>797</v>
      </c>
      <c r="D35" s="9">
        <f>[1]入力原票!C35</f>
        <v>814</v>
      </c>
      <c r="E35" s="18">
        <f t="shared" si="0"/>
        <v>1611</v>
      </c>
      <c r="F35" s="8">
        <f>[1]入力原票!H35</f>
        <v>267</v>
      </c>
      <c r="G35" s="9">
        <f>[1]入力原票!I35</f>
        <v>257</v>
      </c>
      <c r="H35" s="18">
        <f t="shared" si="1"/>
        <v>524</v>
      </c>
      <c r="I35" s="16"/>
      <c r="J35" s="19"/>
      <c r="K35" s="18"/>
      <c r="L35" s="8">
        <f t="shared" ref="L35:M67" si="5">SUM(F35,I35)</f>
        <v>267</v>
      </c>
      <c r="M35" s="52">
        <f t="shared" si="5"/>
        <v>257</v>
      </c>
      <c r="N35" s="44">
        <f t="shared" si="3"/>
        <v>524</v>
      </c>
      <c r="O35" s="21">
        <f t="shared" ref="O35:Q67" si="6">L35/C35*100</f>
        <v>33.500627352572145</v>
      </c>
      <c r="P35" s="22">
        <f t="shared" si="6"/>
        <v>31.572481572481571</v>
      </c>
      <c r="Q35" s="23">
        <f t="shared" si="6"/>
        <v>32.526381129733082</v>
      </c>
    </row>
    <row r="36" spans="1:17" s="1" customFormat="1" ht="12" customHeight="1" x14ac:dyDescent="0.15">
      <c r="A36" s="16" t="s">
        <v>75</v>
      </c>
      <c r="B36" s="17" t="s">
        <v>76</v>
      </c>
      <c r="C36" s="8">
        <f>[1]入力原票!B36</f>
        <v>141</v>
      </c>
      <c r="D36" s="9">
        <f>[1]入力原票!C36</f>
        <v>141</v>
      </c>
      <c r="E36" s="18">
        <f t="shared" si="0"/>
        <v>282</v>
      </c>
      <c r="F36" s="8">
        <f>[1]入力原票!H36</f>
        <v>58</v>
      </c>
      <c r="G36" s="9">
        <f>[1]入力原票!I36</f>
        <v>56</v>
      </c>
      <c r="H36" s="18">
        <f t="shared" si="1"/>
        <v>114</v>
      </c>
      <c r="I36" s="16"/>
      <c r="J36" s="19"/>
      <c r="K36" s="18"/>
      <c r="L36" s="8">
        <f t="shared" si="5"/>
        <v>58</v>
      </c>
      <c r="M36" s="52">
        <f t="shared" si="5"/>
        <v>56</v>
      </c>
      <c r="N36" s="44">
        <f t="shared" si="3"/>
        <v>114</v>
      </c>
      <c r="O36" s="21">
        <f t="shared" si="6"/>
        <v>41.134751773049643</v>
      </c>
      <c r="P36" s="22">
        <f t="shared" si="6"/>
        <v>39.716312056737593</v>
      </c>
      <c r="Q36" s="23">
        <f t="shared" si="6"/>
        <v>40.425531914893611</v>
      </c>
    </row>
    <row r="37" spans="1:17" s="1" customFormat="1" ht="12" customHeight="1" x14ac:dyDescent="0.15">
      <c r="A37" s="16" t="s">
        <v>77</v>
      </c>
      <c r="B37" s="17" t="s">
        <v>78</v>
      </c>
      <c r="C37" s="8">
        <f>[1]入力原票!B37</f>
        <v>4053</v>
      </c>
      <c r="D37" s="9">
        <f>[1]入力原票!C37</f>
        <v>4082</v>
      </c>
      <c r="E37" s="18">
        <f t="shared" si="0"/>
        <v>8135</v>
      </c>
      <c r="F37" s="8">
        <f>[1]入力原票!H37</f>
        <v>1263</v>
      </c>
      <c r="G37" s="9">
        <f>[1]入力原票!I37</f>
        <v>1202</v>
      </c>
      <c r="H37" s="18">
        <f t="shared" si="1"/>
        <v>2465</v>
      </c>
      <c r="I37" s="16"/>
      <c r="J37" s="19"/>
      <c r="K37" s="18"/>
      <c r="L37" s="8">
        <f t="shared" si="5"/>
        <v>1263</v>
      </c>
      <c r="M37" s="52">
        <f t="shared" si="5"/>
        <v>1202</v>
      </c>
      <c r="N37" s="44">
        <f t="shared" si="3"/>
        <v>2465</v>
      </c>
      <c r="O37" s="21">
        <f t="shared" si="6"/>
        <v>31.162102146558109</v>
      </c>
      <c r="P37" s="22">
        <f t="shared" si="6"/>
        <v>29.446349828515434</v>
      </c>
      <c r="Q37" s="23">
        <f t="shared" si="6"/>
        <v>30.301167793484939</v>
      </c>
    </row>
    <row r="38" spans="1:17" s="1" customFormat="1" ht="12" customHeight="1" x14ac:dyDescent="0.15">
      <c r="A38" s="24" t="s">
        <v>79</v>
      </c>
      <c r="B38" s="25" t="s">
        <v>80</v>
      </c>
      <c r="C38" s="26">
        <f>[1]入力原票!B38</f>
        <v>1574</v>
      </c>
      <c r="D38" s="27">
        <f>[1]入力原票!C38</f>
        <v>1680</v>
      </c>
      <c r="E38" s="28">
        <f t="shared" si="0"/>
        <v>3254</v>
      </c>
      <c r="F38" s="24">
        <f>[1]入力原票!H38</f>
        <v>530</v>
      </c>
      <c r="G38" s="29">
        <f>[1]入力原票!I38</f>
        <v>571</v>
      </c>
      <c r="H38" s="28">
        <f t="shared" si="1"/>
        <v>1101</v>
      </c>
      <c r="I38" s="30"/>
      <c r="J38" s="31"/>
      <c r="K38" s="28"/>
      <c r="L38" s="45">
        <f t="shared" si="5"/>
        <v>530</v>
      </c>
      <c r="M38" s="77">
        <f t="shared" si="5"/>
        <v>571</v>
      </c>
      <c r="N38" s="48">
        <f t="shared" si="3"/>
        <v>1101</v>
      </c>
      <c r="O38" s="34">
        <f t="shared" si="6"/>
        <v>33.672172808132146</v>
      </c>
      <c r="P38" s="35">
        <f t="shared" si="6"/>
        <v>33.988095238095241</v>
      </c>
      <c r="Q38" s="36">
        <f t="shared" si="6"/>
        <v>33.835279655808236</v>
      </c>
    </row>
    <row r="39" spans="1:17" s="1" customFormat="1" ht="12" customHeight="1" x14ac:dyDescent="0.15">
      <c r="A39" s="8" t="s">
        <v>81</v>
      </c>
      <c r="B39" s="7" t="s">
        <v>82</v>
      </c>
      <c r="C39" s="37">
        <f>[1]入力原票!B39</f>
        <v>1173</v>
      </c>
      <c r="D39" s="38">
        <f>[1]入力原票!C39</f>
        <v>1114</v>
      </c>
      <c r="E39" s="39">
        <f t="shared" si="0"/>
        <v>2287</v>
      </c>
      <c r="F39" s="8">
        <f>[1]入力原票!H39</f>
        <v>379</v>
      </c>
      <c r="G39" s="9">
        <f>[1]入力原票!I39</f>
        <v>365</v>
      </c>
      <c r="H39" s="39">
        <f t="shared" si="1"/>
        <v>744</v>
      </c>
      <c r="I39" s="37"/>
      <c r="J39" s="38"/>
      <c r="K39" s="39"/>
      <c r="L39" s="8">
        <f t="shared" si="5"/>
        <v>379</v>
      </c>
      <c r="M39" s="52">
        <f t="shared" si="5"/>
        <v>365</v>
      </c>
      <c r="N39" s="44">
        <f t="shared" si="3"/>
        <v>744</v>
      </c>
      <c r="O39" s="41">
        <f t="shared" si="6"/>
        <v>32.310315430520035</v>
      </c>
      <c r="P39" s="42">
        <f t="shared" si="6"/>
        <v>32.764811490125673</v>
      </c>
      <c r="Q39" s="43">
        <f t="shared" si="6"/>
        <v>32.53170091823349</v>
      </c>
    </row>
    <row r="40" spans="1:17" s="1" customFormat="1" ht="12" customHeight="1" x14ac:dyDescent="0.15">
      <c r="A40" s="16" t="s">
        <v>83</v>
      </c>
      <c r="B40" s="17" t="s">
        <v>84</v>
      </c>
      <c r="C40" s="8">
        <f>[1]入力原票!B40</f>
        <v>360</v>
      </c>
      <c r="D40" s="9">
        <f>[1]入力原票!C40</f>
        <v>345</v>
      </c>
      <c r="E40" s="18">
        <f t="shared" si="0"/>
        <v>705</v>
      </c>
      <c r="F40" s="8">
        <f>[1]入力原票!H40</f>
        <v>142</v>
      </c>
      <c r="G40" s="9">
        <f>[1]入力原票!I40</f>
        <v>131</v>
      </c>
      <c r="H40" s="18">
        <f t="shared" si="1"/>
        <v>273</v>
      </c>
      <c r="I40" s="16"/>
      <c r="J40" s="19"/>
      <c r="K40" s="18"/>
      <c r="L40" s="8">
        <f t="shared" si="5"/>
        <v>142</v>
      </c>
      <c r="M40" s="52">
        <f t="shared" si="5"/>
        <v>131</v>
      </c>
      <c r="N40" s="44">
        <f t="shared" si="3"/>
        <v>273</v>
      </c>
      <c r="O40" s="21">
        <f t="shared" si="6"/>
        <v>39.444444444444443</v>
      </c>
      <c r="P40" s="22">
        <f t="shared" si="6"/>
        <v>37.971014492753625</v>
      </c>
      <c r="Q40" s="23">
        <f t="shared" si="6"/>
        <v>38.723404255319153</v>
      </c>
    </row>
    <row r="41" spans="1:17" s="1" customFormat="1" ht="12" customHeight="1" x14ac:dyDescent="0.15">
      <c r="A41" s="16" t="s">
        <v>85</v>
      </c>
      <c r="B41" s="17" t="s">
        <v>86</v>
      </c>
      <c r="C41" s="8">
        <f>[1]入力原票!B41</f>
        <v>220</v>
      </c>
      <c r="D41" s="9">
        <f>[1]入力原票!C41</f>
        <v>235</v>
      </c>
      <c r="E41" s="18">
        <f t="shared" si="0"/>
        <v>455</v>
      </c>
      <c r="F41" s="8">
        <f>[1]入力原票!H41</f>
        <v>79</v>
      </c>
      <c r="G41" s="9">
        <f>[1]入力原票!I41</f>
        <v>74</v>
      </c>
      <c r="H41" s="18">
        <f t="shared" si="1"/>
        <v>153</v>
      </c>
      <c r="I41" s="16"/>
      <c r="J41" s="19"/>
      <c r="K41" s="18"/>
      <c r="L41" s="8">
        <f t="shared" si="5"/>
        <v>79</v>
      </c>
      <c r="M41" s="52">
        <f t="shared" si="5"/>
        <v>74</v>
      </c>
      <c r="N41" s="44">
        <f t="shared" si="3"/>
        <v>153</v>
      </c>
      <c r="O41" s="21">
        <f t="shared" si="6"/>
        <v>35.909090909090907</v>
      </c>
      <c r="P41" s="22">
        <f t="shared" si="6"/>
        <v>31.48936170212766</v>
      </c>
      <c r="Q41" s="23">
        <f t="shared" si="6"/>
        <v>33.626373626373628</v>
      </c>
    </row>
    <row r="42" spans="1:17" s="1" customFormat="1" ht="12" customHeight="1" x14ac:dyDescent="0.15">
      <c r="A42" s="16" t="s">
        <v>87</v>
      </c>
      <c r="B42" s="17" t="s">
        <v>88</v>
      </c>
      <c r="C42" s="8">
        <f>[1]入力原票!B42</f>
        <v>856</v>
      </c>
      <c r="D42" s="9">
        <f>[1]入力原票!C42</f>
        <v>941</v>
      </c>
      <c r="E42" s="18">
        <f t="shared" si="0"/>
        <v>1797</v>
      </c>
      <c r="F42" s="8">
        <f>[1]入力原票!H42</f>
        <v>322</v>
      </c>
      <c r="G42" s="9">
        <f>[1]入力原票!I42</f>
        <v>325</v>
      </c>
      <c r="H42" s="18">
        <f t="shared" si="1"/>
        <v>647</v>
      </c>
      <c r="I42" s="16"/>
      <c r="J42" s="19"/>
      <c r="K42" s="18"/>
      <c r="L42" s="8">
        <f t="shared" si="5"/>
        <v>322</v>
      </c>
      <c r="M42" s="52">
        <f t="shared" si="5"/>
        <v>325</v>
      </c>
      <c r="N42" s="44">
        <f t="shared" si="3"/>
        <v>647</v>
      </c>
      <c r="O42" s="21">
        <f t="shared" si="6"/>
        <v>37.616822429906541</v>
      </c>
      <c r="P42" s="22">
        <f t="shared" si="6"/>
        <v>34.537725823591927</v>
      </c>
      <c r="Q42" s="23">
        <f t="shared" si="6"/>
        <v>36.00445186421814</v>
      </c>
    </row>
    <row r="43" spans="1:17" s="1" customFormat="1" ht="12" customHeight="1" x14ac:dyDescent="0.15">
      <c r="A43" s="24" t="s">
        <v>89</v>
      </c>
      <c r="B43" s="25" t="s">
        <v>90</v>
      </c>
      <c r="C43" s="45">
        <f>[1]入力原票!B43</f>
        <v>338</v>
      </c>
      <c r="D43" s="46">
        <f>[1]入力原票!C43</f>
        <v>333</v>
      </c>
      <c r="E43" s="47">
        <f t="shared" si="0"/>
        <v>671</v>
      </c>
      <c r="F43" s="24">
        <f>[1]入力原票!H43</f>
        <v>139</v>
      </c>
      <c r="G43" s="29">
        <f>[1]入力原票!I43</f>
        <v>131</v>
      </c>
      <c r="H43" s="47">
        <f t="shared" si="1"/>
        <v>270</v>
      </c>
      <c r="I43" s="24"/>
      <c r="J43" s="29"/>
      <c r="K43" s="47"/>
      <c r="L43" s="26">
        <f t="shared" si="5"/>
        <v>139</v>
      </c>
      <c r="M43" s="74">
        <f t="shared" si="5"/>
        <v>131</v>
      </c>
      <c r="N43" s="75">
        <f t="shared" si="3"/>
        <v>270</v>
      </c>
      <c r="O43" s="49">
        <f t="shared" si="6"/>
        <v>41.124260355029584</v>
      </c>
      <c r="P43" s="50">
        <f t="shared" si="6"/>
        <v>39.33933933933934</v>
      </c>
      <c r="Q43" s="51">
        <f t="shared" si="6"/>
        <v>40.238450074515647</v>
      </c>
    </row>
    <row r="44" spans="1:17" s="1" customFormat="1" ht="12" customHeight="1" x14ac:dyDescent="0.15">
      <c r="A44" s="8" t="s">
        <v>91</v>
      </c>
      <c r="B44" s="7" t="s">
        <v>92</v>
      </c>
      <c r="C44" s="8">
        <f>[1]入力原票!B44</f>
        <v>296</v>
      </c>
      <c r="D44" s="9">
        <f>[1]入力原票!C44</f>
        <v>315</v>
      </c>
      <c r="E44" s="10">
        <f t="shared" si="0"/>
        <v>611</v>
      </c>
      <c r="F44" s="8">
        <f>[1]入力原票!H44</f>
        <v>139</v>
      </c>
      <c r="G44" s="9">
        <f>[1]入力原票!I44</f>
        <v>147</v>
      </c>
      <c r="H44" s="10">
        <f t="shared" si="1"/>
        <v>286</v>
      </c>
      <c r="I44" s="8"/>
      <c r="J44" s="9"/>
      <c r="K44" s="10"/>
      <c r="L44" s="37">
        <f t="shared" si="5"/>
        <v>139</v>
      </c>
      <c r="M44" s="76">
        <f t="shared" si="5"/>
        <v>147</v>
      </c>
      <c r="N44" s="40">
        <f t="shared" si="3"/>
        <v>286</v>
      </c>
      <c r="O44" s="53">
        <f t="shared" si="6"/>
        <v>46.95945945945946</v>
      </c>
      <c r="P44" s="54">
        <f t="shared" si="6"/>
        <v>46.666666666666664</v>
      </c>
      <c r="Q44" s="55">
        <f t="shared" si="6"/>
        <v>46.808510638297875</v>
      </c>
    </row>
    <row r="45" spans="1:17" s="1" customFormat="1" ht="12" customHeight="1" x14ac:dyDescent="0.15">
      <c r="A45" s="16" t="s">
        <v>93</v>
      </c>
      <c r="B45" s="17" t="s">
        <v>94</v>
      </c>
      <c r="C45" s="8">
        <f>[1]入力原票!B45</f>
        <v>375</v>
      </c>
      <c r="D45" s="9">
        <f>[1]入力原票!C45</f>
        <v>410</v>
      </c>
      <c r="E45" s="18">
        <f t="shared" si="0"/>
        <v>785</v>
      </c>
      <c r="F45" s="8">
        <f>[1]入力原票!H45</f>
        <v>153</v>
      </c>
      <c r="G45" s="9">
        <f>[1]入力原票!I45</f>
        <v>161</v>
      </c>
      <c r="H45" s="18">
        <f t="shared" si="1"/>
        <v>314</v>
      </c>
      <c r="I45" s="16"/>
      <c r="J45" s="19"/>
      <c r="K45" s="18"/>
      <c r="L45" s="8">
        <f t="shared" si="5"/>
        <v>153</v>
      </c>
      <c r="M45" s="52">
        <f t="shared" si="5"/>
        <v>161</v>
      </c>
      <c r="N45" s="44">
        <f t="shared" si="3"/>
        <v>314</v>
      </c>
      <c r="O45" s="21">
        <f t="shared" si="6"/>
        <v>40.799999999999997</v>
      </c>
      <c r="P45" s="22">
        <f t="shared" si="6"/>
        <v>39.268292682926834</v>
      </c>
      <c r="Q45" s="23">
        <f t="shared" si="6"/>
        <v>40</v>
      </c>
    </row>
    <row r="46" spans="1:17" s="1" customFormat="1" ht="12" customHeight="1" x14ac:dyDescent="0.15">
      <c r="A46" s="16" t="s">
        <v>95</v>
      </c>
      <c r="B46" s="17" t="s">
        <v>96</v>
      </c>
      <c r="C46" s="8">
        <f>[1]入力原票!B46</f>
        <v>504</v>
      </c>
      <c r="D46" s="9">
        <f>[1]入力原票!C46</f>
        <v>559</v>
      </c>
      <c r="E46" s="18">
        <f t="shared" si="0"/>
        <v>1063</v>
      </c>
      <c r="F46" s="8">
        <f>[1]入力原票!H46</f>
        <v>238</v>
      </c>
      <c r="G46" s="9">
        <f>[1]入力原票!I46</f>
        <v>213</v>
      </c>
      <c r="H46" s="18">
        <f t="shared" si="1"/>
        <v>451</v>
      </c>
      <c r="I46" s="16"/>
      <c r="J46" s="19"/>
      <c r="K46" s="18"/>
      <c r="L46" s="8">
        <f t="shared" si="5"/>
        <v>238</v>
      </c>
      <c r="M46" s="52">
        <f t="shared" si="5"/>
        <v>213</v>
      </c>
      <c r="N46" s="44">
        <f t="shared" si="3"/>
        <v>451</v>
      </c>
      <c r="O46" s="21">
        <f t="shared" si="6"/>
        <v>47.222222222222221</v>
      </c>
      <c r="P46" s="22">
        <f t="shared" si="6"/>
        <v>38.103756708407872</v>
      </c>
      <c r="Q46" s="23">
        <f t="shared" si="6"/>
        <v>42.427093132643463</v>
      </c>
    </row>
    <row r="47" spans="1:17" s="1" customFormat="1" ht="12" customHeight="1" x14ac:dyDescent="0.15">
      <c r="A47" s="16" t="s">
        <v>97</v>
      </c>
      <c r="B47" s="17" t="s">
        <v>98</v>
      </c>
      <c r="C47" s="8">
        <f>[1]入力原票!B47</f>
        <v>763</v>
      </c>
      <c r="D47" s="9">
        <f>[1]入力原票!C47</f>
        <v>785</v>
      </c>
      <c r="E47" s="18">
        <f t="shared" si="0"/>
        <v>1548</v>
      </c>
      <c r="F47" s="8">
        <f>[1]入力原票!H47</f>
        <v>318</v>
      </c>
      <c r="G47" s="9">
        <f>[1]入力原票!I47</f>
        <v>321</v>
      </c>
      <c r="H47" s="18">
        <f t="shared" si="1"/>
        <v>639</v>
      </c>
      <c r="I47" s="16"/>
      <c r="J47" s="19"/>
      <c r="K47" s="18"/>
      <c r="L47" s="8">
        <f t="shared" si="5"/>
        <v>318</v>
      </c>
      <c r="M47" s="52">
        <f t="shared" si="5"/>
        <v>321</v>
      </c>
      <c r="N47" s="44">
        <f t="shared" si="3"/>
        <v>639</v>
      </c>
      <c r="O47" s="21">
        <f t="shared" si="6"/>
        <v>41.677588466579287</v>
      </c>
      <c r="P47" s="22">
        <f t="shared" si="6"/>
        <v>40.891719745222929</v>
      </c>
      <c r="Q47" s="23">
        <f t="shared" si="6"/>
        <v>41.279069767441861</v>
      </c>
    </row>
    <row r="48" spans="1:17" s="1" customFormat="1" ht="12" customHeight="1" x14ac:dyDescent="0.15">
      <c r="A48" s="24" t="s">
        <v>99</v>
      </c>
      <c r="B48" s="78" t="s">
        <v>100</v>
      </c>
      <c r="C48" s="26">
        <f>[1]入力原票!B48</f>
        <v>2651</v>
      </c>
      <c r="D48" s="27">
        <f>[1]入力原票!C48</f>
        <v>2855</v>
      </c>
      <c r="E48" s="28">
        <f t="shared" si="0"/>
        <v>5506</v>
      </c>
      <c r="F48" s="24">
        <f>[1]入力原票!H48</f>
        <v>725</v>
      </c>
      <c r="G48" s="29">
        <f>[1]入力原票!I48</f>
        <v>733</v>
      </c>
      <c r="H48" s="28">
        <f t="shared" si="1"/>
        <v>1458</v>
      </c>
      <c r="I48" s="30"/>
      <c r="J48" s="31"/>
      <c r="K48" s="28"/>
      <c r="L48" s="45">
        <f t="shared" si="5"/>
        <v>725</v>
      </c>
      <c r="M48" s="77">
        <f t="shared" si="5"/>
        <v>733</v>
      </c>
      <c r="N48" s="48">
        <f t="shared" si="3"/>
        <v>1458</v>
      </c>
      <c r="O48" s="34">
        <f t="shared" si="6"/>
        <v>27.348170501697471</v>
      </c>
      <c r="P48" s="35">
        <f t="shared" si="6"/>
        <v>25.674255691768828</v>
      </c>
      <c r="Q48" s="36">
        <f t="shared" si="6"/>
        <v>26.480203414456955</v>
      </c>
    </row>
    <row r="49" spans="1:17" s="1" customFormat="1" ht="12" customHeight="1" x14ac:dyDescent="0.15">
      <c r="A49" s="8" t="s">
        <v>101</v>
      </c>
      <c r="B49" s="79" t="s">
        <v>102</v>
      </c>
      <c r="C49" s="37">
        <f>[1]入力原票!B49</f>
        <v>497</v>
      </c>
      <c r="D49" s="38">
        <f>[1]入力原票!C49</f>
        <v>499</v>
      </c>
      <c r="E49" s="39">
        <f t="shared" si="0"/>
        <v>996</v>
      </c>
      <c r="F49" s="37">
        <f>[1]入力原票!H49</f>
        <v>162</v>
      </c>
      <c r="G49" s="38">
        <f>[1]入力原票!I49</f>
        <v>152</v>
      </c>
      <c r="H49" s="39">
        <f t="shared" si="1"/>
        <v>314</v>
      </c>
      <c r="I49" s="37"/>
      <c r="J49" s="38"/>
      <c r="K49" s="39"/>
      <c r="L49" s="8">
        <f t="shared" si="5"/>
        <v>162</v>
      </c>
      <c r="M49" s="52">
        <f t="shared" si="5"/>
        <v>152</v>
      </c>
      <c r="N49" s="44">
        <f t="shared" si="3"/>
        <v>314</v>
      </c>
      <c r="O49" s="41">
        <f t="shared" si="6"/>
        <v>32.595573440643868</v>
      </c>
      <c r="P49" s="42">
        <f t="shared" si="6"/>
        <v>30.460921843687377</v>
      </c>
      <c r="Q49" s="43">
        <f t="shared" si="6"/>
        <v>31.52610441767068</v>
      </c>
    </row>
    <row r="50" spans="1:17" s="1" customFormat="1" ht="12" customHeight="1" x14ac:dyDescent="0.15">
      <c r="A50" s="16" t="s">
        <v>103</v>
      </c>
      <c r="B50" s="17" t="s">
        <v>104</v>
      </c>
      <c r="C50" s="8">
        <f>[1]入力原票!B50</f>
        <v>4768</v>
      </c>
      <c r="D50" s="9">
        <f>[1]入力原票!C50</f>
        <v>4850</v>
      </c>
      <c r="E50" s="18">
        <f t="shared" si="0"/>
        <v>9618</v>
      </c>
      <c r="F50" s="8">
        <f>[1]入力原票!H50</f>
        <v>1401</v>
      </c>
      <c r="G50" s="9">
        <f>[1]入力原票!I50</f>
        <v>1383</v>
      </c>
      <c r="H50" s="18">
        <f t="shared" si="1"/>
        <v>2784</v>
      </c>
      <c r="I50" s="16"/>
      <c r="J50" s="19"/>
      <c r="K50" s="18"/>
      <c r="L50" s="8">
        <f t="shared" si="5"/>
        <v>1401</v>
      </c>
      <c r="M50" s="52">
        <f t="shared" si="5"/>
        <v>1383</v>
      </c>
      <c r="N50" s="44">
        <f t="shared" si="3"/>
        <v>2784</v>
      </c>
      <c r="O50" s="21">
        <f t="shared" si="6"/>
        <v>29.38338926174497</v>
      </c>
      <c r="P50" s="22">
        <f t="shared" si="6"/>
        <v>28.515463917525775</v>
      </c>
      <c r="Q50" s="23">
        <f t="shared" si="6"/>
        <v>28.94572676232065</v>
      </c>
    </row>
    <row r="51" spans="1:17" s="1" customFormat="1" ht="12" customHeight="1" x14ac:dyDescent="0.15">
      <c r="A51" s="16" t="s">
        <v>105</v>
      </c>
      <c r="B51" s="17" t="s">
        <v>106</v>
      </c>
      <c r="C51" s="8">
        <f>[1]入力原票!B51</f>
        <v>1755</v>
      </c>
      <c r="D51" s="9">
        <f>[1]入力原票!C51</f>
        <v>2054</v>
      </c>
      <c r="E51" s="18">
        <f t="shared" si="0"/>
        <v>3809</v>
      </c>
      <c r="F51" s="8">
        <f>[1]入力原票!H51</f>
        <v>699</v>
      </c>
      <c r="G51" s="9">
        <f>[1]入力原票!I51</f>
        <v>787</v>
      </c>
      <c r="H51" s="18">
        <f t="shared" si="1"/>
        <v>1486</v>
      </c>
      <c r="I51" s="16"/>
      <c r="J51" s="19"/>
      <c r="K51" s="18"/>
      <c r="L51" s="8">
        <f t="shared" si="5"/>
        <v>699</v>
      </c>
      <c r="M51" s="52">
        <f t="shared" si="5"/>
        <v>787</v>
      </c>
      <c r="N51" s="44">
        <f t="shared" si="3"/>
        <v>1486</v>
      </c>
      <c r="O51" s="21">
        <f t="shared" si="6"/>
        <v>39.82905982905983</v>
      </c>
      <c r="P51" s="22">
        <f t="shared" si="6"/>
        <v>38.315481986368063</v>
      </c>
      <c r="Q51" s="23">
        <f t="shared" si="6"/>
        <v>39.012864268836964</v>
      </c>
    </row>
    <row r="52" spans="1:17" s="1" customFormat="1" ht="12" customHeight="1" x14ac:dyDescent="0.15">
      <c r="A52" s="16" t="s">
        <v>107</v>
      </c>
      <c r="B52" s="17" t="s">
        <v>108</v>
      </c>
      <c r="C52" s="8">
        <f>[1]入力原票!B52</f>
        <v>645</v>
      </c>
      <c r="D52" s="9">
        <f>[1]入力原票!C52</f>
        <v>924</v>
      </c>
      <c r="E52" s="18">
        <f t="shared" si="0"/>
        <v>1569</v>
      </c>
      <c r="F52" s="8">
        <f>[1]入力原票!H52</f>
        <v>168</v>
      </c>
      <c r="G52" s="9">
        <f>[1]入力原票!I52</f>
        <v>240</v>
      </c>
      <c r="H52" s="18">
        <f t="shared" si="1"/>
        <v>408</v>
      </c>
      <c r="I52" s="16"/>
      <c r="J52" s="19"/>
      <c r="K52" s="18"/>
      <c r="L52" s="8">
        <f t="shared" si="5"/>
        <v>168</v>
      </c>
      <c r="M52" s="52">
        <f t="shared" si="5"/>
        <v>240</v>
      </c>
      <c r="N52" s="44">
        <f t="shared" si="3"/>
        <v>408</v>
      </c>
      <c r="O52" s="21">
        <f t="shared" si="6"/>
        <v>26.046511627906977</v>
      </c>
      <c r="P52" s="22">
        <f t="shared" si="6"/>
        <v>25.97402597402597</v>
      </c>
      <c r="Q52" s="23">
        <f t="shared" si="6"/>
        <v>26.003824091778206</v>
      </c>
    </row>
    <row r="53" spans="1:17" s="1" customFormat="1" ht="12" customHeight="1" x14ac:dyDescent="0.15">
      <c r="A53" s="24" t="s">
        <v>109</v>
      </c>
      <c r="B53" s="25" t="s">
        <v>110</v>
      </c>
      <c r="C53" s="45">
        <f>[1]入力原票!B53</f>
        <v>2073</v>
      </c>
      <c r="D53" s="46">
        <f>[1]入力原票!C53</f>
        <v>2181</v>
      </c>
      <c r="E53" s="47">
        <f t="shared" si="0"/>
        <v>4254</v>
      </c>
      <c r="F53" s="45">
        <f>[1]入力原票!H53</f>
        <v>668</v>
      </c>
      <c r="G53" s="46">
        <f>[1]入力原票!I53</f>
        <v>649</v>
      </c>
      <c r="H53" s="47">
        <f t="shared" si="1"/>
        <v>1317</v>
      </c>
      <c r="I53" s="24"/>
      <c r="J53" s="29"/>
      <c r="K53" s="47"/>
      <c r="L53" s="26">
        <f t="shared" si="5"/>
        <v>668</v>
      </c>
      <c r="M53" s="74">
        <f t="shared" si="5"/>
        <v>649</v>
      </c>
      <c r="N53" s="75">
        <f t="shared" si="3"/>
        <v>1317</v>
      </c>
      <c r="O53" s="49">
        <f t="shared" si="6"/>
        <v>32.223830197780998</v>
      </c>
      <c r="P53" s="50">
        <f t="shared" si="6"/>
        <v>29.756992205410359</v>
      </c>
      <c r="Q53" s="51">
        <f t="shared" si="6"/>
        <v>30.959097320169253</v>
      </c>
    </row>
    <row r="54" spans="1:17" s="1" customFormat="1" ht="12" customHeight="1" x14ac:dyDescent="0.15">
      <c r="A54" s="80" t="s">
        <v>111</v>
      </c>
      <c r="B54" s="7" t="s">
        <v>112</v>
      </c>
      <c r="C54" s="80">
        <f>[1]入力原票!B54</f>
        <v>1447</v>
      </c>
      <c r="D54" s="81">
        <f>[1]入力原票!C54</f>
        <v>1476</v>
      </c>
      <c r="E54" s="82">
        <f t="shared" si="0"/>
        <v>2923</v>
      </c>
      <c r="F54" s="80">
        <f>[1]入力原票!H54</f>
        <v>417</v>
      </c>
      <c r="G54" s="81">
        <f>[1]入力原票!I54</f>
        <v>414</v>
      </c>
      <c r="H54" s="82">
        <f t="shared" si="1"/>
        <v>831</v>
      </c>
      <c r="I54" s="80"/>
      <c r="J54" s="81"/>
      <c r="K54" s="82"/>
      <c r="L54" s="80">
        <f t="shared" si="5"/>
        <v>417</v>
      </c>
      <c r="M54" s="83">
        <f t="shared" si="5"/>
        <v>414</v>
      </c>
      <c r="N54" s="84">
        <f t="shared" si="3"/>
        <v>831</v>
      </c>
      <c r="O54" s="85">
        <f t="shared" si="6"/>
        <v>28.818244644091223</v>
      </c>
      <c r="P54" s="86">
        <f t="shared" si="6"/>
        <v>28.04878048780488</v>
      </c>
      <c r="Q54" s="87">
        <f t="shared" si="6"/>
        <v>28.429695518303109</v>
      </c>
    </row>
    <row r="55" spans="1:17" s="1" customFormat="1" ht="12" customHeight="1" x14ac:dyDescent="0.15">
      <c r="A55" s="16" t="s">
        <v>113</v>
      </c>
      <c r="B55" s="17" t="s">
        <v>114</v>
      </c>
      <c r="C55" s="16">
        <f>[1]入力原票!B55</f>
        <v>318</v>
      </c>
      <c r="D55" s="19">
        <f>[1]入力原票!C55</f>
        <v>312</v>
      </c>
      <c r="E55" s="18">
        <f t="shared" si="0"/>
        <v>630</v>
      </c>
      <c r="F55" s="16">
        <f>[1]入力原票!H55</f>
        <v>120</v>
      </c>
      <c r="G55" s="19">
        <f>[1]入力原票!I55</f>
        <v>121</v>
      </c>
      <c r="H55" s="18">
        <f t="shared" si="1"/>
        <v>241</v>
      </c>
      <c r="I55" s="16"/>
      <c r="J55" s="19"/>
      <c r="K55" s="18"/>
      <c r="L55" s="16">
        <f t="shared" si="5"/>
        <v>120</v>
      </c>
      <c r="M55" s="88">
        <f t="shared" si="5"/>
        <v>121</v>
      </c>
      <c r="N55" s="20">
        <f t="shared" si="3"/>
        <v>241</v>
      </c>
      <c r="O55" s="21">
        <f t="shared" si="6"/>
        <v>37.735849056603776</v>
      </c>
      <c r="P55" s="22">
        <f t="shared" si="6"/>
        <v>38.782051282051285</v>
      </c>
      <c r="Q55" s="23">
        <f t="shared" si="6"/>
        <v>38.253968253968253</v>
      </c>
    </row>
    <row r="56" spans="1:17" s="1" customFormat="1" ht="12" customHeight="1" x14ac:dyDescent="0.15">
      <c r="A56" s="16" t="s">
        <v>115</v>
      </c>
      <c r="B56" s="17" t="s">
        <v>116</v>
      </c>
      <c r="C56" s="16">
        <f>[1]入力原票!B56</f>
        <v>1338</v>
      </c>
      <c r="D56" s="19">
        <f>[1]入力原票!C56</f>
        <v>1509</v>
      </c>
      <c r="E56" s="18">
        <f t="shared" si="0"/>
        <v>2847</v>
      </c>
      <c r="F56" s="16">
        <f>[1]入力原票!H56</f>
        <v>443</v>
      </c>
      <c r="G56" s="19">
        <f>[1]入力原票!I56</f>
        <v>445</v>
      </c>
      <c r="H56" s="18">
        <f t="shared" si="1"/>
        <v>888</v>
      </c>
      <c r="I56" s="16"/>
      <c r="J56" s="19"/>
      <c r="K56" s="18"/>
      <c r="L56" s="16">
        <f t="shared" si="5"/>
        <v>443</v>
      </c>
      <c r="M56" s="88">
        <f t="shared" si="5"/>
        <v>445</v>
      </c>
      <c r="N56" s="20">
        <f t="shared" si="3"/>
        <v>888</v>
      </c>
      <c r="O56" s="21">
        <f t="shared" si="6"/>
        <v>33.109118086696562</v>
      </c>
      <c r="P56" s="22">
        <f t="shared" si="6"/>
        <v>29.489728296885353</v>
      </c>
      <c r="Q56" s="23">
        <f t="shared" si="6"/>
        <v>31.190727081138043</v>
      </c>
    </row>
    <row r="57" spans="1:17" s="1" customFormat="1" ht="12" customHeight="1" x14ac:dyDescent="0.15">
      <c r="A57" s="16" t="s">
        <v>117</v>
      </c>
      <c r="B57" s="78" t="s">
        <v>118</v>
      </c>
      <c r="C57" s="16">
        <f>[1]入力原票!B57</f>
        <v>2031</v>
      </c>
      <c r="D57" s="19">
        <f>[1]入力原票!C57</f>
        <v>2213</v>
      </c>
      <c r="E57" s="18">
        <f t="shared" si="0"/>
        <v>4244</v>
      </c>
      <c r="F57" s="16">
        <f>[1]入力原票!H57</f>
        <v>659</v>
      </c>
      <c r="G57" s="19">
        <f>[1]入力原票!I57</f>
        <v>676</v>
      </c>
      <c r="H57" s="18">
        <f t="shared" si="1"/>
        <v>1335</v>
      </c>
      <c r="I57" s="16"/>
      <c r="J57" s="19"/>
      <c r="K57" s="18"/>
      <c r="L57" s="16">
        <f t="shared" si="5"/>
        <v>659</v>
      </c>
      <c r="M57" s="88">
        <f t="shared" si="5"/>
        <v>676</v>
      </c>
      <c r="N57" s="20">
        <f t="shared" si="3"/>
        <v>1335</v>
      </c>
      <c r="O57" s="21">
        <f t="shared" si="6"/>
        <v>32.447070408665688</v>
      </c>
      <c r="P57" s="22">
        <f t="shared" si="6"/>
        <v>30.546769091730681</v>
      </c>
      <c r="Q57" s="23">
        <f t="shared" si="6"/>
        <v>31.456173421300658</v>
      </c>
    </row>
    <row r="58" spans="1:17" s="1" customFormat="1" ht="12" customHeight="1" x14ac:dyDescent="0.15">
      <c r="A58" s="45" t="s">
        <v>119</v>
      </c>
      <c r="B58" s="25" t="s">
        <v>120</v>
      </c>
      <c r="C58" s="45">
        <f>[1]入力原票!B58</f>
        <v>319</v>
      </c>
      <c r="D58" s="46">
        <f>[1]入力原票!C58</f>
        <v>320</v>
      </c>
      <c r="E58" s="89">
        <f t="shared" si="0"/>
        <v>639</v>
      </c>
      <c r="F58" s="45">
        <f>[1]入力原票!H58</f>
        <v>106</v>
      </c>
      <c r="G58" s="46">
        <f>[1]入力原票!I58</f>
        <v>93</v>
      </c>
      <c r="H58" s="89">
        <f t="shared" si="1"/>
        <v>199</v>
      </c>
      <c r="I58" s="45"/>
      <c r="J58" s="46"/>
      <c r="K58" s="89"/>
      <c r="L58" s="45">
        <f t="shared" si="5"/>
        <v>106</v>
      </c>
      <c r="M58" s="77">
        <f t="shared" si="5"/>
        <v>93</v>
      </c>
      <c r="N58" s="48">
        <f t="shared" si="3"/>
        <v>199</v>
      </c>
      <c r="O58" s="90">
        <f t="shared" si="6"/>
        <v>33.228840125391848</v>
      </c>
      <c r="P58" s="91">
        <f t="shared" si="6"/>
        <v>29.062500000000004</v>
      </c>
      <c r="Q58" s="92">
        <f t="shared" si="6"/>
        <v>31.142410015649453</v>
      </c>
    </row>
    <row r="59" spans="1:17" s="1" customFormat="1" ht="12" customHeight="1" x14ac:dyDescent="0.15">
      <c r="A59" s="8" t="s">
        <v>121</v>
      </c>
      <c r="B59" s="7" t="s">
        <v>122</v>
      </c>
      <c r="C59" s="8">
        <f>[1]入力原票!B59</f>
        <v>364</v>
      </c>
      <c r="D59" s="9">
        <f>[1]入力原票!C59</f>
        <v>350</v>
      </c>
      <c r="E59" s="10">
        <f t="shared" si="0"/>
        <v>714</v>
      </c>
      <c r="F59" s="8">
        <f>[1]入力原票!H59</f>
        <v>92</v>
      </c>
      <c r="G59" s="9">
        <f>[1]入力原票!I59</f>
        <v>77</v>
      </c>
      <c r="H59" s="10">
        <f t="shared" si="1"/>
        <v>169</v>
      </c>
      <c r="I59" s="8"/>
      <c r="J59" s="9"/>
      <c r="K59" s="10"/>
      <c r="L59" s="8">
        <f t="shared" si="5"/>
        <v>92</v>
      </c>
      <c r="M59" s="52">
        <f t="shared" si="5"/>
        <v>77</v>
      </c>
      <c r="N59" s="44">
        <f t="shared" si="3"/>
        <v>169</v>
      </c>
      <c r="O59" s="53">
        <f t="shared" si="6"/>
        <v>25.274725274725274</v>
      </c>
      <c r="P59" s="54">
        <f t="shared" si="6"/>
        <v>22</v>
      </c>
      <c r="Q59" s="55">
        <f t="shared" si="6"/>
        <v>23.669467787114844</v>
      </c>
    </row>
    <row r="60" spans="1:17" s="1" customFormat="1" ht="12" customHeight="1" x14ac:dyDescent="0.15">
      <c r="A60" s="16" t="s">
        <v>123</v>
      </c>
      <c r="B60" s="17" t="s">
        <v>124</v>
      </c>
      <c r="C60" s="8">
        <f>[1]入力原票!B60</f>
        <v>405</v>
      </c>
      <c r="D60" s="9">
        <f>[1]入力原票!C60</f>
        <v>445</v>
      </c>
      <c r="E60" s="18">
        <f t="shared" si="0"/>
        <v>850</v>
      </c>
      <c r="F60" s="8">
        <f>[1]入力原票!H60</f>
        <v>105</v>
      </c>
      <c r="G60" s="9">
        <f>[1]入力原票!I60</f>
        <v>83</v>
      </c>
      <c r="H60" s="18">
        <f t="shared" si="1"/>
        <v>188</v>
      </c>
      <c r="I60" s="16"/>
      <c r="J60" s="19"/>
      <c r="K60" s="18"/>
      <c r="L60" s="8">
        <f t="shared" si="5"/>
        <v>105</v>
      </c>
      <c r="M60" s="52">
        <f t="shared" si="5"/>
        <v>83</v>
      </c>
      <c r="N60" s="44">
        <f t="shared" si="3"/>
        <v>188</v>
      </c>
      <c r="O60" s="21">
        <f t="shared" si="6"/>
        <v>25.925925925925924</v>
      </c>
      <c r="P60" s="22">
        <f t="shared" si="6"/>
        <v>18.651685393258425</v>
      </c>
      <c r="Q60" s="23">
        <f t="shared" si="6"/>
        <v>22.117647058823529</v>
      </c>
    </row>
    <row r="61" spans="1:17" s="1" customFormat="1" ht="12" customHeight="1" x14ac:dyDescent="0.15">
      <c r="A61" s="16" t="s">
        <v>125</v>
      </c>
      <c r="B61" s="17" t="s">
        <v>126</v>
      </c>
      <c r="C61" s="8">
        <f>[1]入力原票!B61</f>
        <v>1350</v>
      </c>
      <c r="D61" s="9">
        <f>[1]入力原票!C61</f>
        <v>1452</v>
      </c>
      <c r="E61" s="18">
        <f t="shared" si="0"/>
        <v>2802</v>
      </c>
      <c r="F61" s="8">
        <f>[1]入力原票!H61</f>
        <v>443</v>
      </c>
      <c r="G61" s="9">
        <f>[1]入力原票!I61</f>
        <v>409</v>
      </c>
      <c r="H61" s="18">
        <f t="shared" si="1"/>
        <v>852</v>
      </c>
      <c r="I61" s="16"/>
      <c r="J61" s="19"/>
      <c r="K61" s="18"/>
      <c r="L61" s="8">
        <f t="shared" si="5"/>
        <v>443</v>
      </c>
      <c r="M61" s="52">
        <f t="shared" si="5"/>
        <v>409</v>
      </c>
      <c r="N61" s="44">
        <f t="shared" si="3"/>
        <v>852</v>
      </c>
      <c r="O61" s="21">
        <f t="shared" si="6"/>
        <v>32.814814814814817</v>
      </c>
      <c r="P61" s="22">
        <f t="shared" si="6"/>
        <v>28.168044077134986</v>
      </c>
      <c r="Q61" s="23">
        <f t="shared" si="6"/>
        <v>30.406852248394006</v>
      </c>
    </row>
    <row r="62" spans="1:17" s="1" customFormat="1" ht="12" customHeight="1" x14ac:dyDescent="0.15">
      <c r="A62" s="30" t="s">
        <v>127</v>
      </c>
      <c r="B62" s="78" t="s">
        <v>128</v>
      </c>
      <c r="C62" s="26">
        <f>[1]入力原票!B62</f>
        <v>1415</v>
      </c>
      <c r="D62" s="27">
        <f>[1]入力原票!C62</f>
        <v>1525</v>
      </c>
      <c r="E62" s="28">
        <f t="shared" si="0"/>
        <v>2940</v>
      </c>
      <c r="F62" s="26">
        <f>[1]入力原票!H62</f>
        <v>331</v>
      </c>
      <c r="G62" s="27">
        <f>[1]入力原票!I62</f>
        <v>303</v>
      </c>
      <c r="H62" s="28">
        <f t="shared" si="1"/>
        <v>634</v>
      </c>
      <c r="I62" s="30"/>
      <c r="J62" s="31"/>
      <c r="K62" s="28"/>
      <c r="L62" s="26">
        <f t="shared" si="5"/>
        <v>331</v>
      </c>
      <c r="M62" s="74">
        <f t="shared" si="5"/>
        <v>303</v>
      </c>
      <c r="N62" s="75">
        <f t="shared" si="3"/>
        <v>634</v>
      </c>
      <c r="O62" s="34">
        <f t="shared" si="6"/>
        <v>23.392226148409893</v>
      </c>
      <c r="P62" s="35">
        <f t="shared" si="6"/>
        <v>19.868852459016392</v>
      </c>
      <c r="Q62" s="36">
        <f t="shared" si="6"/>
        <v>21.564625850340136</v>
      </c>
    </row>
    <row r="63" spans="1:17" s="1" customFormat="1" ht="12" customHeight="1" x14ac:dyDescent="0.15">
      <c r="A63" s="24" t="s">
        <v>129</v>
      </c>
      <c r="B63" s="25" t="s">
        <v>130</v>
      </c>
      <c r="C63" s="24">
        <f>[1]入力原票!B63</f>
        <v>542</v>
      </c>
      <c r="D63" s="29">
        <f>[1]入力原票!C63</f>
        <v>563</v>
      </c>
      <c r="E63" s="47">
        <f t="shared" si="0"/>
        <v>1105</v>
      </c>
      <c r="F63" s="24">
        <f>[1]入力原票!H63</f>
        <v>131</v>
      </c>
      <c r="G63" s="29">
        <f>[1]入力原票!I63</f>
        <v>119</v>
      </c>
      <c r="H63" s="47">
        <f t="shared" si="1"/>
        <v>250</v>
      </c>
      <c r="I63" s="24"/>
      <c r="J63" s="29"/>
      <c r="K63" s="47"/>
      <c r="L63" s="24">
        <f t="shared" si="5"/>
        <v>131</v>
      </c>
      <c r="M63" s="32">
        <f t="shared" si="5"/>
        <v>119</v>
      </c>
      <c r="N63" s="33">
        <f t="shared" si="3"/>
        <v>250</v>
      </c>
      <c r="O63" s="49">
        <f t="shared" si="6"/>
        <v>24.169741697416974</v>
      </c>
      <c r="P63" s="50">
        <f t="shared" si="6"/>
        <v>21.136767317939608</v>
      </c>
      <c r="Q63" s="51">
        <f t="shared" si="6"/>
        <v>22.624434389140273</v>
      </c>
    </row>
    <row r="64" spans="1:17" s="1" customFormat="1" ht="12" customHeight="1" x14ac:dyDescent="0.15">
      <c r="A64" s="8" t="s">
        <v>131</v>
      </c>
      <c r="B64" s="7" t="s">
        <v>132</v>
      </c>
      <c r="C64" s="8">
        <f>[1]入力原票!B64</f>
        <v>217</v>
      </c>
      <c r="D64" s="9">
        <f>[1]入力原票!C64</f>
        <v>206</v>
      </c>
      <c r="E64" s="10">
        <f t="shared" si="0"/>
        <v>423</v>
      </c>
      <c r="F64" s="8">
        <f>[1]入力原票!H64</f>
        <v>51</v>
      </c>
      <c r="G64" s="9">
        <f>[1]入力原票!I64</f>
        <v>41</v>
      </c>
      <c r="H64" s="10">
        <f t="shared" si="1"/>
        <v>92</v>
      </c>
      <c r="I64" s="8"/>
      <c r="J64" s="9"/>
      <c r="K64" s="10"/>
      <c r="L64" s="8">
        <f t="shared" si="5"/>
        <v>51</v>
      </c>
      <c r="M64" s="52">
        <f t="shared" si="5"/>
        <v>41</v>
      </c>
      <c r="N64" s="44">
        <f t="shared" si="3"/>
        <v>92</v>
      </c>
      <c r="O64" s="53">
        <f t="shared" si="6"/>
        <v>23.502304147465438</v>
      </c>
      <c r="P64" s="54">
        <f t="shared" si="6"/>
        <v>19.902912621359224</v>
      </c>
      <c r="Q64" s="55">
        <f t="shared" si="6"/>
        <v>21.749408983451538</v>
      </c>
    </row>
    <row r="65" spans="1:17" s="1" customFormat="1" ht="12" customHeight="1" x14ac:dyDescent="0.15">
      <c r="A65" s="16" t="s">
        <v>133</v>
      </c>
      <c r="B65" s="17" t="s">
        <v>134</v>
      </c>
      <c r="C65" s="8">
        <f>[1]入力原票!B65</f>
        <v>491</v>
      </c>
      <c r="D65" s="9">
        <f>[1]入力原票!C65</f>
        <v>500</v>
      </c>
      <c r="E65" s="18">
        <f t="shared" si="0"/>
        <v>991</v>
      </c>
      <c r="F65" s="8">
        <f>[1]入力原票!H65</f>
        <v>106</v>
      </c>
      <c r="G65" s="9">
        <f>[1]入力原票!I65</f>
        <v>123</v>
      </c>
      <c r="H65" s="18">
        <f t="shared" si="1"/>
        <v>229</v>
      </c>
      <c r="I65" s="16"/>
      <c r="J65" s="19"/>
      <c r="K65" s="18"/>
      <c r="L65" s="8">
        <f t="shared" si="5"/>
        <v>106</v>
      </c>
      <c r="M65" s="52">
        <f t="shared" si="5"/>
        <v>123</v>
      </c>
      <c r="N65" s="44">
        <f t="shared" si="3"/>
        <v>229</v>
      </c>
      <c r="O65" s="21">
        <f t="shared" si="6"/>
        <v>21.588594704684319</v>
      </c>
      <c r="P65" s="22">
        <f t="shared" si="6"/>
        <v>24.6</v>
      </c>
      <c r="Q65" s="23">
        <f t="shared" si="6"/>
        <v>23.107971745711403</v>
      </c>
    </row>
    <row r="66" spans="1:17" s="1" customFormat="1" ht="12" customHeight="1" x14ac:dyDescent="0.15">
      <c r="A66" s="16" t="s">
        <v>135</v>
      </c>
      <c r="B66" s="17" t="s">
        <v>136</v>
      </c>
      <c r="C66" s="8">
        <f>[1]入力原票!B66</f>
        <v>398</v>
      </c>
      <c r="D66" s="9">
        <f>[1]入力原票!C66</f>
        <v>397</v>
      </c>
      <c r="E66" s="18">
        <f t="shared" si="0"/>
        <v>795</v>
      </c>
      <c r="F66" s="8">
        <f>[1]入力原票!H66</f>
        <v>110</v>
      </c>
      <c r="G66" s="9">
        <f>[1]入力原票!I66</f>
        <v>98</v>
      </c>
      <c r="H66" s="18">
        <f t="shared" si="1"/>
        <v>208</v>
      </c>
      <c r="I66" s="16"/>
      <c r="J66" s="19"/>
      <c r="K66" s="18"/>
      <c r="L66" s="8">
        <f t="shared" si="5"/>
        <v>110</v>
      </c>
      <c r="M66" s="52">
        <f t="shared" si="5"/>
        <v>98</v>
      </c>
      <c r="N66" s="44">
        <f t="shared" si="3"/>
        <v>208</v>
      </c>
      <c r="O66" s="21">
        <f t="shared" si="6"/>
        <v>27.638190954773869</v>
      </c>
      <c r="P66" s="22">
        <f t="shared" si="6"/>
        <v>24.685138539042821</v>
      </c>
      <c r="Q66" s="23">
        <f t="shared" si="6"/>
        <v>26.163522012578618</v>
      </c>
    </row>
    <row r="67" spans="1:17" s="1" customFormat="1" ht="12" customHeight="1" thickBot="1" x14ac:dyDescent="0.2">
      <c r="A67" s="30" t="s">
        <v>137</v>
      </c>
      <c r="B67" s="78" t="s">
        <v>138</v>
      </c>
      <c r="C67" s="26">
        <f>[1]入力原票!B67</f>
        <v>2402</v>
      </c>
      <c r="D67" s="27">
        <f>[1]入力原票!C67</f>
        <v>2659</v>
      </c>
      <c r="E67" s="28">
        <f>SUM(C67:D67)</f>
        <v>5061</v>
      </c>
      <c r="F67" s="26">
        <f>[1]入力原票!H67</f>
        <v>777</v>
      </c>
      <c r="G67" s="27">
        <f>[1]入力原票!I67</f>
        <v>857</v>
      </c>
      <c r="H67" s="28">
        <f t="shared" ref="H67:H91" si="7">SUM(F67:G67)</f>
        <v>1634</v>
      </c>
      <c r="I67" s="30"/>
      <c r="J67" s="31"/>
      <c r="K67" s="28"/>
      <c r="L67" s="30">
        <f t="shared" si="5"/>
        <v>777</v>
      </c>
      <c r="M67" s="93">
        <f t="shared" si="5"/>
        <v>857</v>
      </c>
      <c r="N67" s="94">
        <f t="shared" ref="N67:N91" si="8">SUM(L67:M67)</f>
        <v>1634</v>
      </c>
      <c r="O67" s="34">
        <f t="shared" si="6"/>
        <v>32.348043297252289</v>
      </c>
      <c r="P67" s="35">
        <f t="shared" si="6"/>
        <v>32.230161714930425</v>
      </c>
      <c r="Q67" s="36">
        <f t="shared" si="6"/>
        <v>32.2861094645327</v>
      </c>
    </row>
    <row r="68" spans="1:17" s="1" customFormat="1" ht="12" customHeight="1" x14ac:dyDescent="0.15">
      <c r="A68" s="95" t="s">
        <v>139</v>
      </c>
      <c r="B68" s="96"/>
      <c r="C68" s="97">
        <f>SUM(C3:C67)-C21</f>
        <v>103298</v>
      </c>
      <c r="D68" s="98">
        <f>SUM(D3:D67)-D21</f>
        <v>109742</v>
      </c>
      <c r="E68" s="99">
        <f>SUM(C68:D68)</f>
        <v>213040</v>
      </c>
      <c r="F68" s="97">
        <f>SUM(F3:F67)-F21</f>
        <v>31842</v>
      </c>
      <c r="G68" s="98">
        <f>SUM(G3:G67)-G21</f>
        <v>31195</v>
      </c>
      <c r="H68" s="99">
        <f t="shared" si="7"/>
        <v>63037</v>
      </c>
      <c r="I68" s="97">
        <f>SUM(I3:I67)-I21</f>
        <v>345</v>
      </c>
      <c r="J68" s="98">
        <f>SUM(J3:J67)-J21</f>
        <v>367</v>
      </c>
      <c r="K68" s="99">
        <f>SUM(I68:J68)</f>
        <v>712</v>
      </c>
      <c r="L68" s="97">
        <f>SUM(L3:L67)-L21</f>
        <v>32187</v>
      </c>
      <c r="M68" s="98">
        <f>SUM(M3:M67)-M21</f>
        <v>31562</v>
      </c>
      <c r="N68" s="99">
        <f t="shared" si="8"/>
        <v>63749</v>
      </c>
      <c r="O68" s="100"/>
      <c r="P68" s="101"/>
      <c r="Q68" s="102"/>
    </row>
    <row r="69" spans="1:17" s="1" customFormat="1" ht="12" customHeight="1" x14ac:dyDescent="0.15">
      <c r="A69" s="103"/>
      <c r="B69" s="104" t="s">
        <v>140</v>
      </c>
      <c r="C69" s="80"/>
      <c r="D69" s="81"/>
      <c r="E69" s="82"/>
      <c r="F69" s="80">
        <f>[1]衆議比例代表１区期日前!U120</f>
        <v>20419</v>
      </c>
      <c r="G69" s="81">
        <f>[1]衆議比例代表１区期日前!Y120</f>
        <v>22273</v>
      </c>
      <c r="H69" s="82">
        <f t="shared" si="7"/>
        <v>42692</v>
      </c>
      <c r="I69" s="81"/>
      <c r="J69" s="81"/>
      <c r="K69" s="81"/>
      <c r="L69" s="80">
        <f>SUM(F69)</f>
        <v>20419</v>
      </c>
      <c r="M69" s="81">
        <f>SUM(G69)</f>
        <v>22273</v>
      </c>
      <c r="N69" s="82">
        <f t="shared" si="8"/>
        <v>42692</v>
      </c>
      <c r="O69" s="85"/>
      <c r="P69" s="105"/>
      <c r="Q69" s="106"/>
    </row>
    <row r="70" spans="1:17" s="117" customFormat="1" ht="12" customHeight="1" thickBot="1" x14ac:dyDescent="0.2">
      <c r="A70" s="107"/>
      <c r="B70" s="108" t="s">
        <v>141</v>
      </c>
      <c r="C70" s="109"/>
      <c r="D70" s="110"/>
      <c r="E70" s="111"/>
      <c r="F70" s="109">
        <f>[1]衆議比例代表１区期日前!V121</f>
        <v>1</v>
      </c>
      <c r="G70" s="110">
        <f>[1]衆議比例代表１区期日前!Z121</f>
        <v>0</v>
      </c>
      <c r="H70" s="111">
        <f t="shared" si="7"/>
        <v>1</v>
      </c>
      <c r="I70" s="109"/>
      <c r="J70" s="110"/>
      <c r="K70" s="111"/>
      <c r="L70" s="109">
        <f>SUM(F70)</f>
        <v>1</v>
      </c>
      <c r="M70" s="112">
        <f>SUM(G70)</f>
        <v>0</v>
      </c>
      <c r="N70" s="113">
        <f t="shared" si="8"/>
        <v>1</v>
      </c>
      <c r="O70" s="114"/>
      <c r="P70" s="115"/>
      <c r="Q70" s="116"/>
    </row>
    <row r="71" spans="1:17" s="124" customFormat="1" ht="13.5" customHeight="1" x14ac:dyDescent="0.15">
      <c r="A71" s="185" t="s">
        <v>142</v>
      </c>
      <c r="B71" s="186"/>
      <c r="C71" s="118">
        <f>C68+C69</f>
        <v>103298</v>
      </c>
      <c r="D71" s="119">
        <f>D68+D69</f>
        <v>109742</v>
      </c>
      <c r="E71" s="120">
        <f t="shared" ref="E71:E86" si="9">SUM(C71:D71)</f>
        <v>213040</v>
      </c>
      <c r="F71" s="118">
        <f>F68+F69</f>
        <v>52261</v>
      </c>
      <c r="G71" s="119">
        <f>G68+G69</f>
        <v>53468</v>
      </c>
      <c r="H71" s="120">
        <f t="shared" si="7"/>
        <v>105729</v>
      </c>
      <c r="I71" s="118">
        <f>I68+I69</f>
        <v>345</v>
      </c>
      <c r="J71" s="119">
        <f>J68+J69</f>
        <v>367</v>
      </c>
      <c r="K71" s="120">
        <f>SUM(I71:J71)</f>
        <v>712</v>
      </c>
      <c r="L71" s="118">
        <f>L68+L69</f>
        <v>52606</v>
      </c>
      <c r="M71" s="119">
        <f>M68+M69</f>
        <v>53835</v>
      </c>
      <c r="N71" s="120">
        <f t="shared" si="8"/>
        <v>106441</v>
      </c>
      <c r="O71" s="121">
        <f t="shared" ref="O71:Q85" si="10">L71/C71*100</f>
        <v>50.926445816956765</v>
      </c>
      <c r="P71" s="122">
        <f t="shared" si="10"/>
        <v>49.055967633175996</v>
      </c>
      <c r="Q71" s="123">
        <f t="shared" si="10"/>
        <v>49.96291776192264</v>
      </c>
    </row>
    <row r="72" spans="1:17" s="124" customFormat="1" ht="13.5" customHeight="1" thickBot="1" x14ac:dyDescent="0.2">
      <c r="A72" s="187" t="s">
        <v>143</v>
      </c>
      <c r="B72" s="188"/>
      <c r="C72" s="125">
        <f>C21+C70</f>
        <v>46</v>
      </c>
      <c r="D72" s="126">
        <f>D21+D70</f>
        <v>78</v>
      </c>
      <c r="E72" s="127">
        <f t="shared" si="9"/>
        <v>124</v>
      </c>
      <c r="F72" s="125">
        <f>F21+F70</f>
        <v>14</v>
      </c>
      <c r="G72" s="126">
        <f>G21+G70</f>
        <v>11</v>
      </c>
      <c r="H72" s="127">
        <f t="shared" si="7"/>
        <v>25</v>
      </c>
      <c r="I72" s="125">
        <f>I21+I70</f>
        <v>0</v>
      </c>
      <c r="J72" s="126">
        <f>J21+J70</f>
        <v>0</v>
      </c>
      <c r="K72" s="127">
        <f>SUM(I72:J72)</f>
        <v>0</v>
      </c>
      <c r="L72" s="125">
        <f>L21+L70</f>
        <v>14</v>
      </c>
      <c r="M72" s="128">
        <f>M21+M70</f>
        <v>11</v>
      </c>
      <c r="N72" s="129">
        <f t="shared" si="8"/>
        <v>25</v>
      </c>
      <c r="O72" s="130">
        <f t="shared" si="10"/>
        <v>30.434782608695656</v>
      </c>
      <c r="P72" s="131">
        <f t="shared" si="10"/>
        <v>14.102564102564102</v>
      </c>
      <c r="Q72" s="132">
        <f t="shared" si="10"/>
        <v>20.161290322580644</v>
      </c>
    </row>
    <row r="73" spans="1:17" s="117" customFormat="1" ht="15" customHeight="1" thickBot="1" x14ac:dyDescent="0.2">
      <c r="A73" s="189" t="s">
        <v>144</v>
      </c>
      <c r="B73" s="190"/>
      <c r="C73" s="133">
        <f>C71+C72</f>
        <v>103344</v>
      </c>
      <c r="D73" s="134">
        <f>D71+D72</f>
        <v>109820</v>
      </c>
      <c r="E73" s="135">
        <f t="shared" si="9"/>
        <v>213164</v>
      </c>
      <c r="F73" s="133">
        <f>F71+F72</f>
        <v>52275</v>
      </c>
      <c r="G73" s="134">
        <f>G71+G72</f>
        <v>53479</v>
      </c>
      <c r="H73" s="135">
        <f t="shared" si="7"/>
        <v>105754</v>
      </c>
      <c r="I73" s="133">
        <f>I71+I72</f>
        <v>345</v>
      </c>
      <c r="J73" s="134">
        <f>J71+J72</f>
        <v>367</v>
      </c>
      <c r="K73" s="135">
        <f>SUM(I73:J73)</f>
        <v>712</v>
      </c>
      <c r="L73" s="133">
        <f>L71+L72</f>
        <v>52620</v>
      </c>
      <c r="M73" s="136">
        <f>M71+M72</f>
        <v>53846</v>
      </c>
      <c r="N73" s="137">
        <f t="shared" si="8"/>
        <v>106466</v>
      </c>
      <c r="O73" s="138">
        <f t="shared" si="10"/>
        <v>50.917324663260565</v>
      </c>
      <c r="P73" s="139">
        <f t="shared" si="10"/>
        <v>49.031141868512115</v>
      </c>
      <c r="Q73" s="140">
        <f t="shared" si="10"/>
        <v>49.945581805558156</v>
      </c>
    </row>
    <row r="74" spans="1:17" s="1" customFormat="1" ht="12" customHeight="1" thickTop="1" x14ac:dyDescent="0.15">
      <c r="A74" s="141" t="s">
        <v>145</v>
      </c>
      <c r="B74" s="142" t="s">
        <v>146</v>
      </c>
      <c r="C74" s="141">
        <f>[1]入力原票!B68</f>
        <v>809</v>
      </c>
      <c r="D74" s="143">
        <f>[1]入力原票!C68</f>
        <v>859</v>
      </c>
      <c r="E74" s="144">
        <f t="shared" si="9"/>
        <v>1668</v>
      </c>
      <c r="F74" s="141">
        <f>[1]入力原票!H68</f>
        <v>242</v>
      </c>
      <c r="G74" s="143">
        <f>[1]入力原票!I68</f>
        <v>238</v>
      </c>
      <c r="H74" s="144">
        <f t="shared" si="7"/>
        <v>480</v>
      </c>
      <c r="I74" s="141"/>
      <c r="J74" s="143"/>
      <c r="K74" s="144"/>
      <c r="L74" s="141">
        <f t="shared" ref="L74:M85" si="11">F74+I74</f>
        <v>242</v>
      </c>
      <c r="M74" s="145">
        <f t="shared" si="11"/>
        <v>238</v>
      </c>
      <c r="N74" s="144">
        <f t="shared" si="8"/>
        <v>480</v>
      </c>
      <c r="O74" s="146">
        <f t="shared" si="10"/>
        <v>29.913473423980225</v>
      </c>
      <c r="P74" s="147">
        <f t="shared" si="10"/>
        <v>27.706635622817227</v>
      </c>
      <c r="Q74" s="148">
        <f t="shared" si="10"/>
        <v>28.776978417266186</v>
      </c>
    </row>
    <row r="75" spans="1:17" s="1" customFormat="1" ht="12" customHeight="1" x14ac:dyDescent="0.15">
      <c r="A75" s="8" t="s">
        <v>147</v>
      </c>
      <c r="B75" s="7" t="s">
        <v>148</v>
      </c>
      <c r="C75" s="8">
        <f>[1]入力原票!B69</f>
        <v>322</v>
      </c>
      <c r="D75" s="9">
        <f>[1]入力原票!C69</f>
        <v>351</v>
      </c>
      <c r="E75" s="10">
        <f t="shared" si="9"/>
        <v>673</v>
      </c>
      <c r="F75" s="8">
        <f>[1]入力原票!H69</f>
        <v>98</v>
      </c>
      <c r="G75" s="9">
        <f>[1]入力原票!I69</f>
        <v>69</v>
      </c>
      <c r="H75" s="10">
        <f t="shared" si="7"/>
        <v>167</v>
      </c>
      <c r="I75" s="8"/>
      <c r="J75" s="9"/>
      <c r="K75" s="10"/>
      <c r="L75" s="8">
        <f t="shared" si="11"/>
        <v>98</v>
      </c>
      <c r="M75" s="52">
        <f t="shared" si="11"/>
        <v>69</v>
      </c>
      <c r="N75" s="10">
        <f t="shared" si="8"/>
        <v>167</v>
      </c>
      <c r="O75" s="53">
        <f t="shared" si="10"/>
        <v>30.434782608695656</v>
      </c>
      <c r="P75" s="149">
        <f t="shared" si="10"/>
        <v>19.658119658119659</v>
      </c>
      <c r="Q75" s="150">
        <f t="shared" si="10"/>
        <v>24.814264487369986</v>
      </c>
    </row>
    <row r="76" spans="1:17" s="1" customFormat="1" ht="12" customHeight="1" x14ac:dyDescent="0.15">
      <c r="A76" s="16" t="s">
        <v>149</v>
      </c>
      <c r="B76" s="17" t="s">
        <v>150</v>
      </c>
      <c r="C76" s="8">
        <f>[1]入力原票!B70</f>
        <v>272</v>
      </c>
      <c r="D76" s="9">
        <f>[1]入力原票!C70</f>
        <v>274</v>
      </c>
      <c r="E76" s="18">
        <f t="shared" si="9"/>
        <v>546</v>
      </c>
      <c r="F76" s="8">
        <f>[1]入力原票!H70</f>
        <v>75</v>
      </c>
      <c r="G76" s="9">
        <f>[1]入力原票!I70</f>
        <v>71</v>
      </c>
      <c r="H76" s="18">
        <f t="shared" si="7"/>
        <v>146</v>
      </c>
      <c r="I76" s="16"/>
      <c r="J76" s="19"/>
      <c r="K76" s="18"/>
      <c r="L76" s="16">
        <f t="shared" si="11"/>
        <v>75</v>
      </c>
      <c r="M76" s="88">
        <f t="shared" si="11"/>
        <v>71</v>
      </c>
      <c r="N76" s="18">
        <f t="shared" si="8"/>
        <v>146</v>
      </c>
      <c r="O76" s="21">
        <f t="shared" si="10"/>
        <v>27.573529411764707</v>
      </c>
      <c r="P76" s="151">
        <f t="shared" si="10"/>
        <v>25.912408759124091</v>
      </c>
      <c r="Q76" s="152">
        <f t="shared" si="10"/>
        <v>26.739926739926741</v>
      </c>
    </row>
    <row r="77" spans="1:17" s="1" customFormat="1" ht="12" customHeight="1" x14ac:dyDescent="0.15">
      <c r="A77" s="16" t="s">
        <v>151</v>
      </c>
      <c r="B77" s="17" t="s">
        <v>152</v>
      </c>
      <c r="C77" s="8">
        <f>[1]入力原票!B71</f>
        <v>580</v>
      </c>
      <c r="D77" s="9">
        <f>[1]入力原票!C71</f>
        <v>534</v>
      </c>
      <c r="E77" s="18">
        <f t="shared" si="9"/>
        <v>1114</v>
      </c>
      <c r="F77" s="8">
        <f>[1]入力原票!H71</f>
        <v>143</v>
      </c>
      <c r="G77" s="9">
        <f>[1]入力原票!I71</f>
        <v>111</v>
      </c>
      <c r="H77" s="18">
        <f t="shared" si="7"/>
        <v>254</v>
      </c>
      <c r="I77" s="16"/>
      <c r="J77" s="19"/>
      <c r="K77" s="18"/>
      <c r="L77" s="16">
        <f t="shared" si="11"/>
        <v>143</v>
      </c>
      <c r="M77" s="88">
        <f t="shared" si="11"/>
        <v>111</v>
      </c>
      <c r="N77" s="18">
        <f t="shared" si="8"/>
        <v>254</v>
      </c>
      <c r="O77" s="21">
        <f t="shared" si="10"/>
        <v>24.655172413793103</v>
      </c>
      <c r="P77" s="151">
        <f t="shared" si="10"/>
        <v>20.786516853932586</v>
      </c>
      <c r="Q77" s="152">
        <f t="shared" si="10"/>
        <v>22.800718132854577</v>
      </c>
    </row>
    <row r="78" spans="1:17" s="1" customFormat="1" ht="12" customHeight="1" x14ac:dyDescent="0.15">
      <c r="A78" s="30" t="s">
        <v>153</v>
      </c>
      <c r="B78" s="78" t="s">
        <v>154</v>
      </c>
      <c r="C78" s="26">
        <f>[1]入力原票!B72</f>
        <v>697</v>
      </c>
      <c r="D78" s="27">
        <f>[1]入力原票!C72</f>
        <v>735</v>
      </c>
      <c r="E78" s="28">
        <f t="shared" si="9"/>
        <v>1432</v>
      </c>
      <c r="F78" s="26">
        <f>[1]入力原票!H72</f>
        <v>207</v>
      </c>
      <c r="G78" s="27">
        <f>[1]入力原票!I72</f>
        <v>192</v>
      </c>
      <c r="H78" s="28">
        <f t="shared" si="7"/>
        <v>399</v>
      </c>
      <c r="I78" s="30"/>
      <c r="J78" s="31"/>
      <c r="K78" s="28"/>
      <c r="L78" s="30">
        <f t="shared" si="11"/>
        <v>207</v>
      </c>
      <c r="M78" s="93">
        <f t="shared" si="11"/>
        <v>192</v>
      </c>
      <c r="N78" s="28">
        <f t="shared" si="8"/>
        <v>399</v>
      </c>
      <c r="O78" s="34">
        <f t="shared" si="10"/>
        <v>29.698708751793401</v>
      </c>
      <c r="P78" s="153">
        <f t="shared" si="10"/>
        <v>26.122448979591837</v>
      </c>
      <c r="Q78" s="154">
        <f t="shared" si="10"/>
        <v>27.86312849162011</v>
      </c>
    </row>
    <row r="79" spans="1:17" s="1" customFormat="1" ht="12" customHeight="1" thickBot="1" x14ac:dyDescent="0.2">
      <c r="A79" s="24" t="s">
        <v>155</v>
      </c>
      <c r="B79" s="25" t="s">
        <v>156</v>
      </c>
      <c r="C79" s="24">
        <f>[1]入力原票!B73</f>
        <v>888</v>
      </c>
      <c r="D79" s="29">
        <f>[1]入力原票!C73</f>
        <v>973</v>
      </c>
      <c r="E79" s="47">
        <f t="shared" si="9"/>
        <v>1861</v>
      </c>
      <c r="F79" s="24">
        <f>[1]入力原票!H73</f>
        <v>258</v>
      </c>
      <c r="G79" s="29">
        <f>[1]入力原票!I73</f>
        <v>246</v>
      </c>
      <c r="H79" s="47">
        <f t="shared" si="7"/>
        <v>504</v>
      </c>
      <c r="I79" s="24"/>
      <c r="J79" s="29"/>
      <c r="K79" s="47"/>
      <c r="L79" s="24">
        <f t="shared" si="11"/>
        <v>258</v>
      </c>
      <c r="M79" s="32">
        <f t="shared" si="11"/>
        <v>246</v>
      </c>
      <c r="N79" s="47">
        <f t="shared" si="8"/>
        <v>504</v>
      </c>
      <c r="O79" s="49">
        <f t="shared" si="10"/>
        <v>29.054054054054053</v>
      </c>
      <c r="P79" s="155">
        <f t="shared" si="10"/>
        <v>25.282631038026722</v>
      </c>
      <c r="Q79" s="156">
        <f t="shared" si="10"/>
        <v>27.082213863514237</v>
      </c>
    </row>
    <row r="80" spans="1:17" s="1" customFormat="1" ht="12" customHeight="1" thickBot="1" x14ac:dyDescent="0.2">
      <c r="A80" s="8" t="s">
        <v>157</v>
      </c>
      <c r="B80" s="7" t="s">
        <v>158</v>
      </c>
      <c r="C80" s="8">
        <f>[1]入力原票!B74</f>
        <v>1207</v>
      </c>
      <c r="D80" s="9">
        <f>[1]入力原票!C74</f>
        <v>1254</v>
      </c>
      <c r="E80" s="10">
        <f t="shared" si="9"/>
        <v>2461</v>
      </c>
      <c r="F80" s="8">
        <f>[1]入力原票!H74</f>
        <v>283</v>
      </c>
      <c r="G80" s="9">
        <f>[1]入力原票!I74</f>
        <v>256</v>
      </c>
      <c r="H80" s="10">
        <f t="shared" si="7"/>
        <v>539</v>
      </c>
      <c r="I80" s="56">
        <v>23</v>
      </c>
      <c r="J80" s="57">
        <v>8</v>
      </c>
      <c r="K80" s="58">
        <f>SUM(I80:J80)</f>
        <v>31</v>
      </c>
      <c r="L80" s="8">
        <f t="shared" si="11"/>
        <v>306</v>
      </c>
      <c r="M80" s="52">
        <f t="shared" si="11"/>
        <v>264</v>
      </c>
      <c r="N80" s="10">
        <f t="shared" si="8"/>
        <v>570</v>
      </c>
      <c r="O80" s="53">
        <f t="shared" si="10"/>
        <v>25.352112676056336</v>
      </c>
      <c r="P80" s="149">
        <f t="shared" si="10"/>
        <v>21.052631578947366</v>
      </c>
      <c r="Q80" s="150">
        <f t="shared" si="10"/>
        <v>23.161316537992686</v>
      </c>
    </row>
    <row r="81" spans="1:17" s="73" customFormat="1" ht="12" customHeight="1" x14ac:dyDescent="0.15">
      <c r="A81" s="59"/>
      <c r="B81" s="60" t="s">
        <v>46</v>
      </c>
      <c r="C81" s="61">
        <v>2</v>
      </c>
      <c r="D81" s="62">
        <v>6</v>
      </c>
      <c r="E81" s="63">
        <f t="shared" si="9"/>
        <v>8</v>
      </c>
      <c r="F81" s="61">
        <v>0</v>
      </c>
      <c r="G81" s="62">
        <v>0</v>
      </c>
      <c r="H81" s="63">
        <f t="shared" si="7"/>
        <v>0</v>
      </c>
      <c r="I81" s="61">
        <v>0</v>
      </c>
      <c r="J81" s="62">
        <v>0</v>
      </c>
      <c r="K81" s="157">
        <f>SUM(I81:J81)</f>
        <v>0</v>
      </c>
      <c r="L81" s="158">
        <f t="shared" si="11"/>
        <v>0</v>
      </c>
      <c r="M81" s="159">
        <f t="shared" si="11"/>
        <v>0</v>
      </c>
      <c r="N81" s="160">
        <f t="shared" si="8"/>
        <v>0</v>
      </c>
      <c r="O81" s="70">
        <f t="shared" si="10"/>
        <v>0</v>
      </c>
      <c r="P81" s="161">
        <f t="shared" si="10"/>
        <v>0</v>
      </c>
      <c r="Q81" s="162">
        <f t="shared" si="10"/>
        <v>0</v>
      </c>
    </row>
    <row r="82" spans="1:17" s="1" customFormat="1" ht="12" customHeight="1" x14ac:dyDescent="0.15">
      <c r="A82" s="16" t="s">
        <v>159</v>
      </c>
      <c r="B82" s="17" t="s">
        <v>160</v>
      </c>
      <c r="C82" s="8">
        <f>[1]入力原票!B75</f>
        <v>369</v>
      </c>
      <c r="D82" s="9">
        <f>[1]入力原票!C75</f>
        <v>371</v>
      </c>
      <c r="E82" s="18">
        <f t="shared" si="9"/>
        <v>740</v>
      </c>
      <c r="F82" s="8">
        <f>[1]入力原票!H75</f>
        <v>96</v>
      </c>
      <c r="G82" s="9">
        <f>[1]入力原票!I75</f>
        <v>72</v>
      </c>
      <c r="H82" s="18">
        <f t="shared" si="7"/>
        <v>168</v>
      </c>
      <c r="I82" s="26"/>
      <c r="J82" s="27"/>
      <c r="K82" s="163"/>
      <c r="L82" s="16">
        <f t="shared" si="11"/>
        <v>96</v>
      </c>
      <c r="M82" s="88">
        <f t="shared" si="11"/>
        <v>72</v>
      </c>
      <c r="N82" s="18">
        <f t="shared" si="8"/>
        <v>168</v>
      </c>
      <c r="O82" s="21">
        <f t="shared" si="10"/>
        <v>26.016260162601629</v>
      </c>
      <c r="P82" s="151">
        <f t="shared" si="10"/>
        <v>19.40700808625337</v>
      </c>
      <c r="Q82" s="152">
        <f t="shared" si="10"/>
        <v>22.702702702702705</v>
      </c>
    </row>
    <row r="83" spans="1:17" s="1" customFormat="1" ht="12" customHeight="1" x14ac:dyDescent="0.15">
      <c r="A83" s="16" t="s">
        <v>161</v>
      </c>
      <c r="B83" s="17" t="s">
        <v>162</v>
      </c>
      <c r="C83" s="8">
        <f>[1]入力原票!B76</f>
        <v>776</v>
      </c>
      <c r="D83" s="9">
        <f>[1]入力原票!C76</f>
        <v>799</v>
      </c>
      <c r="E83" s="18">
        <f t="shared" si="9"/>
        <v>1575</v>
      </c>
      <c r="F83" s="8">
        <f>[1]入力原票!H76</f>
        <v>241</v>
      </c>
      <c r="G83" s="9">
        <f>[1]入力原票!I76</f>
        <v>209</v>
      </c>
      <c r="H83" s="18">
        <f t="shared" si="7"/>
        <v>450</v>
      </c>
      <c r="I83" s="16"/>
      <c r="J83" s="19"/>
      <c r="K83" s="18"/>
      <c r="L83" s="16">
        <f t="shared" si="11"/>
        <v>241</v>
      </c>
      <c r="M83" s="88">
        <f t="shared" si="11"/>
        <v>209</v>
      </c>
      <c r="N83" s="18">
        <f t="shared" si="8"/>
        <v>450</v>
      </c>
      <c r="O83" s="21">
        <f t="shared" si="10"/>
        <v>31.056701030927837</v>
      </c>
      <c r="P83" s="151">
        <f t="shared" si="10"/>
        <v>26.157697121401753</v>
      </c>
      <c r="Q83" s="152">
        <f t="shared" si="10"/>
        <v>28.571428571428569</v>
      </c>
    </row>
    <row r="84" spans="1:17" s="1" customFormat="1" ht="12" customHeight="1" x14ac:dyDescent="0.15">
      <c r="A84" s="30" t="s">
        <v>163</v>
      </c>
      <c r="B84" s="78" t="s">
        <v>164</v>
      </c>
      <c r="C84" s="8">
        <f>[1]入力原票!B77</f>
        <v>221</v>
      </c>
      <c r="D84" s="9">
        <f>[1]入力原票!C77</f>
        <v>211</v>
      </c>
      <c r="E84" s="28">
        <f t="shared" si="9"/>
        <v>432</v>
      </c>
      <c r="F84" s="8">
        <f>[1]入力原票!H77</f>
        <v>82</v>
      </c>
      <c r="G84" s="9">
        <f>[1]入力原票!I77</f>
        <v>65</v>
      </c>
      <c r="H84" s="28">
        <f t="shared" si="7"/>
        <v>147</v>
      </c>
      <c r="I84" s="30"/>
      <c r="J84" s="31"/>
      <c r="K84" s="28"/>
      <c r="L84" s="30">
        <f t="shared" si="11"/>
        <v>82</v>
      </c>
      <c r="M84" s="93">
        <f t="shared" si="11"/>
        <v>65</v>
      </c>
      <c r="N84" s="28">
        <f t="shared" si="8"/>
        <v>147</v>
      </c>
      <c r="O84" s="34">
        <f t="shared" si="10"/>
        <v>37.104072398190048</v>
      </c>
      <c r="P84" s="153">
        <f t="shared" si="10"/>
        <v>30.805687203791472</v>
      </c>
      <c r="Q84" s="154">
        <f t="shared" si="10"/>
        <v>34.027777777777779</v>
      </c>
    </row>
    <row r="85" spans="1:17" s="1" customFormat="1" ht="12" customHeight="1" thickBot="1" x14ac:dyDescent="0.2">
      <c r="A85" s="30" t="s">
        <v>165</v>
      </c>
      <c r="B85" s="78" t="s">
        <v>166</v>
      </c>
      <c r="C85" s="26">
        <f>[1]入力原票!B78</f>
        <v>295</v>
      </c>
      <c r="D85" s="27">
        <f>[1]入力原票!C78</f>
        <v>151</v>
      </c>
      <c r="E85" s="28">
        <f t="shared" si="9"/>
        <v>446</v>
      </c>
      <c r="F85" s="26">
        <f>[1]入力原票!H78</f>
        <v>147</v>
      </c>
      <c r="G85" s="27">
        <f>[1]入力原票!I78</f>
        <v>115</v>
      </c>
      <c r="H85" s="28">
        <f t="shared" si="7"/>
        <v>262</v>
      </c>
      <c r="I85" s="30"/>
      <c r="J85" s="31"/>
      <c r="K85" s="28"/>
      <c r="L85" s="30">
        <f t="shared" si="11"/>
        <v>147</v>
      </c>
      <c r="M85" s="93">
        <f t="shared" si="11"/>
        <v>115</v>
      </c>
      <c r="N85" s="94">
        <f t="shared" si="8"/>
        <v>262</v>
      </c>
      <c r="O85" s="34">
        <f t="shared" si="10"/>
        <v>49.830508474576277</v>
      </c>
      <c r="P85" s="153">
        <f t="shared" si="10"/>
        <v>76.158940397350989</v>
      </c>
      <c r="Q85" s="154">
        <f t="shared" si="10"/>
        <v>58.744394618834086</v>
      </c>
    </row>
    <row r="86" spans="1:17" s="1" customFormat="1" ht="12" customHeight="1" x14ac:dyDescent="0.15">
      <c r="A86" s="95" t="s">
        <v>167</v>
      </c>
      <c r="B86" s="96"/>
      <c r="C86" s="97">
        <f>SUM(C74:C85)-C81</f>
        <v>6436</v>
      </c>
      <c r="D86" s="98">
        <f>SUM(D74:D85)-D81</f>
        <v>6512</v>
      </c>
      <c r="E86" s="99">
        <f t="shared" si="9"/>
        <v>12948</v>
      </c>
      <c r="F86" s="97">
        <f>SUM(F74:F85)-F81</f>
        <v>1872</v>
      </c>
      <c r="G86" s="98">
        <f>SUM(G74:G85)-G81</f>
        <v>1644</v>
      </c>
      <c r="H86" s="99">
        <f t="shared" si="7"/>
        <v>3516</v>
      </c>
      <c r="I86" s="97">
        <f>SUM(I74:I85)-I81</f>
        <v>23</v>
      </c>
      <c r="J86" s="98">
        <f>SUM(J74:J85)-J81</f>
        <v>8</v>
      </c>
      <c r="K86" s="99">
        <f>SUM(I86:J86)</f>
        <v>31</v>
      </c>
      <c r="L86" s="97">
        <f>SUM(L74:L85)-L81</f>
        <v>1895</v>
      </c>
      <c r="M86" s="98">
        <f>SUM(M74:M85)-M81</f>
        <v>1652</v>
      </c>
      <c r="N86" s="99">
        <f t="shared" si="8"/>
        <v>3547</v>
      </c>
      <c r="O86" s="100"/>
      <c r="P86" s="101"/>
      <c r="Q86" s="102"/>
    </row>
    <row r="87" spans="1:17" s="1" customFormat="1" ht="12" customHeight="1" x14ac:dyDescent="0.15">
      <c r="A87" s="103"/>
      <c r="B87" s="104" t="s">
        <v>168</v>
      </c>
      <c r="C87" s="80"/>
      <c r="D87" s="81"/>
      <c r="E87" s="82"/>
      <c r="F87" s="80">
        <f>[1]衆議比例代表２区期日前!U30</f>
        <v>1462</v>
      </c>
      <c r="G87" s="81">
        <f>[1]衆議比例代表２区期日前!Y30</f>
        <v>1626</v>
      </c>
      <c r="H87" s="82">
        <f t="shared" si="7"/>
        <v>3088</v>
      </c>
      <c r="I87" s="81"/>
      <c r="J87" s="81"/>
      <c r="K87" s="81"/>
      <c r="L87" s="80">
        <f>SUM(F87)</f>
        <v>1462</v>
      </c>
      <c r="M87" s="81">
        <f>SUM(G87)</f>
        <v>1626</v>
      </c>
      <c r="N87" s="82">
        <f t="shared" si="8"/>
        <v>3088</v>
      </c>
      <c r="O87" s="85"/>
      <c r="P87" s="105"/>
      <c r="Q87" s="106"/>
    </row>
    <row r="88" spans="1:17" s="117" customFormat="1" ht="12" customHeight="1" thickBot="1" x14ac:dyDescent="0.2">
      <c r="A88" s="107"/>
      <c r="B88" s="108" t="s">
        <v>169</v>
      </c>
      <c r="C88" s="109"/>
      <c r="D88" s="110"/>
      <c r="E88" s="111"/>
      <c r="F88" s="109">
        <f>[1]衆議比例代表２区期日前!V31</f>
        <v>0</v>
      </c>
      <c r="G88" s="110">
        <f>[1]衆議比例代表２区期日前!Z31</f>
        <v>0</v>
      </c>
      <c r="H88" s="111">
        <f t="shared" si="7"/>
        <v>0</v>
      </c>
      <c r="I88" s="109"/>
      <c r="J88" s="110"/>
      <c r="K88" s="111"/>
      <c r="L88" s="109">
        <f>SUM(F88)</f>
        <v>0</v>
      </c>
      <c r="M88" s="112">
        <f>SUM(G88)</f>
        <v>0</v>
      </c>
      <c r="N88" s="113">
        <f t="shared" si="8"/>
        <v>0</v>
      </c>
      <c r="O88" s="114"/>
      <c r="P88" s="115"/>
      <c r="Q88" s="116"/>
    </row>
    <row r="89" spans="1:17" s="124" customFormat="1" ht="13.5" customHeight="1" x14ac:dyDescent="0.15">
      <c r="A89" s="191" t="s">
        <v>170</v>
      </c>
      <c r="B89" s="192"/>
      <c r="C89" s="164">
        <f>C86+C87</f>
        <v>6436</v>
      </c>
      <c r="D89" s="165">
        <f>D86+D87</f>
        <v>6512</v>
      </c>
      <c r="E89" s="166">
        <f>SUM(C89:D89)</f>
        <v>12948</v>
      </c>
      <c r="F89" s="164">
        <f>F86+F87</f>
        <v>3334</v>
      </c>
      <c r="G89" s="165">
        <f>G86+G87</f>
        <v>3270</v>
      </c>
      <c r="H89" s="166">
        <f t="shared" si="7"/>
        <v>6604</v>
      </c>
      <c r="I89" s="164">
        <f>I86+I87</f>
        <v>23</v>
      </c>
      <c r="J89" s="165">
        <f>J86+J87</f>
        <v>8</v>
      </c>
      <c r="K89" s="166">
        <f>SUM(I89:J89)</f>
        <v>31</v>
      </c>
      <c r="L89" s="164">
        <f>L86+L87</f>
        <v>3357</v>
      </c>
      <c r="M89" s="165">
        <f>M86+M87</f>
        <v>3278</v>
      </c>
      <c r="N89" s="166">
        <f t="shared" si="8"/>
        <v>6635</v>
      </c>
      <c r="O89" s="167">
        <f t="shared" ref="O89:Q91" si="12">L89/C89*100</f>
        <v>52.159726538222493</v>
      </c>
      <c r="P89" s="168">
        <f t="shared" si="12"/>
        <v>50.337837837837839</v>
      </c>
      <c r="Q89" s="169">
        <f t="shared" si="12"/>
        <v>51.243435279579863</v>
      </c>
    </row>
    <row r="90" spans="1:17" s="124" customFormat="1" ht="13.5" customHeight="1" thickBot="1" x14ac:dyDescent="0.2">
      <c r="A90" s="187" t="s">
        <v>171</v>
      </c>
      <c r="B90" s="188"/>
      <c r="C90" s="125">
        <f>C81+C88</f>
        <v>2</v>
      </c>
      <c r="D90" s="126">
        <f>D81+D88</f>
        <v>6</v>
      </c>
      <c r="E90" s="127">
        <f>SUM(C90:D90)</f>
        <v>8</v>
      </c>
      <c r="F90" s="125">
        <f>F81+F88</f>
        <v>0</v>
      </c>
      <c r="G90" s="126">
        <f>G81+G88</f>
        <v>0</v>
      </c>
      <c r="H90" s="127">
        <f t="shared" si="7"/>
        <v>0</v>
      </c>
      <c r="I90" s="125">
        <f>I81+I88</f>
        <v>0</v>
      </c>
      <c r="J90" s="126">
        <f>J81+J88</f>
        <v>0</v>
      </c>
      <c r="K90" s="127">
        <f>SUM(I90:J90)</f>
        <v>0</v>
      </c>
      <c r="L90" s="125">
        <f>L81+L88</f>
        <v>0</v>
      </c>
      <c r="M90" s="128">
        <f>M81+M88</f>
        <v>0</v>
      </c>
      <c r="N90" s="129">
        <f t="shared" si="8"/>
        <v>0</v>
      </c>
      <c r="O90" s="130">
        <f t="shared" si="12"/>
        <v>0</v>
      </c>
      <c r="P90" s="131">
        <f t="shared" si="12"/>
        <v>0</v>
      </c>
      <c r="Q90" s="132">
        <f t="shared" si="12"/>
        <v>0</v>
      </c>
    </row>
    <row r="91" spans="1:17" s="178" customFormat="1" ht="15" customHeight="1" thickBot="1" x14ac:dyDescent="0.2">
      <c r="A91" s="180" t="s">
        <v>172</v>
      </c>
      <c r="B91" s="181"/>
      <c r="C91" s="170">
        <f>C89+C90</f>
        <v>6438</v>
      </c>
      <c r="D91" s="171">
        <f>D89+D90</f>
        <v>6518</v>
      </c>
      <c r="E91" s="172">
        <f>SUM(C91:D91)</f>
        <v>12956</v>
      </c>
      <c r="F91" s="170">
        <f>F89+F90</f>
        <v>3334</v>
      </c>
      <c r="G91" s="171">
        <f>G89+G90</f>
        <v>3270</v>
      </c>
      <c r="H91" s="172">
        <f t="shared" si="7"/>
        <v>6604</v>
      </c>
      <c r="I91" s="170">
        <f>I89+I90</f>
        <v>23</v>
      </c>
      <c r="J91" s="171">
        <f>J89+J90</f>
        <v>8</v>
      </c>
      <c r="K91" s="172">
        <f>SUM(I91:J91)</f>
        <v>31</v>
      </c>
      <c r="L91" s="170">
        <f>L89+L90</f>
        <v>3357</v>
      </c>
      <c r="M91" s="173">
        <f>M89+M90</f>
        <v>3278</v>
      </c>
      <c r="N91" s="174">
        <f t="shared" si="8"/>
        <v>6635</v>
      </c>
      <c r="O91" s="175">
        <f t="shared" si="12"/>
        <v>52.143522833178004</v>
      </c>
      <c r="P91" s="176">
        <f t="shared" si="12"/>
        <v>50.291500460263883</v>
      </c>
      <c r="Q91" s="177">
        <f t="shared" si="12"/>
        <v>51.211793763507252</v>
      </c>
    </row>
  </sheetData>
  <sheetProtection selectLockedCells="1"/>
  <mergeCells count="13">
    <mergeCell ref="A91:B91"/>
    <mergeCell ref="O1:Q1"/>
    <mergeCell ref="A71:B71"/>
    <mergeCell ref="A72:B72"/>
    <mergeCell ref="A73:B73"/>
    <mergeCell ref="A89:B89"/>
    <mergeCell ref="A90:B90"/>
    <mergeCell ref="A1:A2"/>
    <mergeCell ref="B1:B2"/>
    <mergeCell ref="C1:E1"/>
    <mergeCell ref="F1:H1"/>
    <mergeCell ref="I1:K1"/>
    <mergeCell ref="L1:N1"/>
  </mergeCells>
  <phoneticPr fontId="3"/>
  <printOptions horizontalCentered="1"/>
  <pageMargins left="0.39370078740157483" right="0.39370078740157483" top="0.78740157480314965" bottom="0.19685039370078741" header="0.31496062992125984" footer="0.51181102362204722"/>
  <pageSetup paperSize="9" scale="77" orientation="portrait" r:id="rId1"/>
  <headerFooter alignWithMargins="0">
    <oddHeader>&amp;C衆議院比例代表選出議員選挙　投票状況調&amp;R&amp;8
令和３年１０月３１日執行
（最　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衆議　比例代表投票状況</vt:lpstr>
      <vt:lpstr>'衆議　比例代表投票状況'!Print_Area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2022-02-02T04:34:32Z</dcterms:created>
  <dcterms:modified xsi:type="dcterms:W3CDTF">2022-02-02T04:34:37Z</dcterms:modified>
</cp:coreProperties>
</file>