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filesv11\０９下水道総務課\経営企画係\00_調査回答\経営比較分析表\R6\公営企業に係る経営比較分析表（令和５年度決算）の分析等について\作業\"/>
    </mc:Choice>
  </mc:AlternateContent>
  <workbookProtection workbookAlgorithmName="SHA-512" workbookHashValue="5ZRiGvxc4kr5CTf6n39oMLNjk2agpRdtwrfwA/2wuz7TTlZBqorggk5I+abcaGq+264nT+rfux9zNY6vQoVesw==" workbookSaltValue="XfYnzS2ckokVQYqx8jgC4w==" workbookSpinCount="100000" lockStructure="1"/>
  <bookViews>
    <workbookView xWindow="0" yWindow="0" windowWidth="23040" windowHeight="921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<sst xmlns="http://schemas.openxmlformats.org/spreadsheetml/2006/main" count="231" uniqueCount="116">
  <si>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</si>
  <si>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</si>
  <si>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</si>
  <si>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</si>
  <si>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</si>
  <si>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</si>
  <si>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</si>
  <si>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</si>
  <si>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</si>
  <si>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</si>
  <si>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</si>
  <si>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</si>
  <si>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</si>
  <si>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</si>
  <si>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</si>
  <si>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</si>
  <si>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</si>
  <si>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</si>
  <si>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</si>
  <si>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</si>
  <si>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</si>
  <si>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</si>
  <si>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</si>
  <si>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</si>
  <si>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</si>
  <si>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</si>
  <si>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</si>
  <si>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</si>
  <si>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</si>
  <si>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</si>
  <si>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</si>
  <si>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</si>
  <si>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</si>
  <si>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</si>
  <si>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</si>
  <si>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</si>
  <si>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</si>
  <si>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</si>
  <si>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</si>
  <si>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</si>
  <si>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</si>
  <si>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</si>
  <si>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</si>
  <si>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</si>
  <si>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</si>
  <si>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</si>
  <si>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</si>
  <si>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</si>
  <si>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</si>
  <si>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</si>
  <si>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</si>
  <si>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</si>
  <si>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</si>
  <si>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</si>
  <si>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</si>
  <si>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</si>
  <si>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</si>
  <si>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</si>
  <si>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</si>
  <si>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</si>
  <si>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</si>
  <si>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</si>
  <si>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</si>
  <si>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</si>
  <si>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</si>
  <si>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</si>
  <si>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</si>
  <si>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</si>
  <si>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</si>
  <si>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</si>
  <si>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</si>
  <si>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</si>
  <si>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</si>
  <si>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</si>
  <si>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</si>
  <si>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</si>
  <si>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</si>
  <si>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</si>
  <si>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</si>
  <si>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</si>
  <si>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</si>
  <si>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</si>
  <si>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</si>
  <si>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</si>
  <si>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</si>
  <si>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</si>
  <si>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</si>
  <si>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</si>
  <si>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</si>
  <si>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</si>
  <si>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</si>
  <si>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</si>
  <si>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</si>
  <si>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</si>
  <si>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</si>
  <si>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</si>
  <si>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水戸市</t>
  </si>
  <si>
    <t>法適用</t>
  </si>
  <si>
    <t>下水道事業</t>
  </si>
  <si>
    <t>特定環境保全公共下水道</t>
  </si>
  <si>
    <t>D2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</si>
  <si>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</si>
  <si>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</si>
  <si>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</si>
  <si>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</si>
  <si>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</si>
  <si>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</si>
  <si>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</si>
  <si>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</si>
  <si>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</si>
  <si>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</si>
  <si>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</si>
  <si>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</si>
  <si>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①経常収支比率
　引き続き100％を超えているが，収益の約６割を一般会計補助金で賄っている。使用料収入の確保と維持管理費の削減に努めていく必要がある。
③流動比率
　一般会計からの繰り入れは，当該年度に必要な分だけを繰り入れる方針としているため,年度末における流動資産が少なくなっている。
④企業債残高対事業規模比率
　企業債の償還の進捗により，類似団体平均値と同程度の値となった。今後は，新たに整備を計画しているため，値が増加するものと見込まれる。値が過大に増加しないよう，引き続き適切な新規借入の管理に努める。
⑤経費回収率　⑥汚水処理原価
　維持管理費は微減となったものの，有収水量及び使用料収入も微減となったため，経費回収率及び汚水処理原価が悪化した。水洗化率は高い水準にあるため，維持管理費の削減に努めるとともに，使用料の水準について検討を行い，改善を図りたい。
⑦施設利用率　⑧水洗化率
　整備の完了から相当の年数が経過しており，施設利用率，水洗化率ともに類似団体平均値よりも高い数値となっている。</t>
    <rPh sb="28" eb="29">
      <t>ヤク</t>
    </rPh>
    <rPh sb="30" eb="31">
      <t>ワリ</t>
    </rPh>
    <rPh sb="160" eb="162">
      <t>キギョウ</t>
    </rPh>
    <rPh sb="162" eb="163">
      <t>サイ</t>
    </rPh>
    <rPh sb="164" eb="166">
      <t>ショウカン</t>
    </rPh>
    <rPh sb="167" eb="169">
      <t>シンチョク</t>
    </rPh>
    <rPh sb="181" eb="184">
      <t>ドウテイド</t>
    </rPh>
    <rPh sb="185" eb="186">
      <t>アタイ</t>
    </rPh>
    <rPh sb="191" eb="193">
      <t>コンゴ</t>
    </rPh>
    <rPh sb="195" eb="196">
      <t>アラ</t>
    </rPh>
    <rPh sb="198" eb="200">
      <t>セイビ</t>
    </rPh>
    <rPh sb="201" eb="203">
      <t>ケイカク</t>
    </rPh>
    <rPh sb="210" eb="211">
      <t>アタイ</t>
    </rPh>
    <rPh sb="212" eb="214">
      <t>ゾウカ</t>
    </rPh>
    <rPh sb="219" eb="221">
      <t>ミコ</t>
    </rPh>
    <rPh sb="225" eb="226">
      <t>アタイ</t>
    </rPh>
    <rPh sb="227" eb="229">
      <t>カダイ</t>
    </rPh>
    <rPh sb="230" eb="232">
      <t>ゾウカ</t>
    </rPh>
    <rPh sb="238" eb="239">
      <t>ヒ</t>
    </rPh>
    <rPh sb="240" eb="241">
      <t>ツヅ</t>
    </rPh>
    <rPh sb="242" eb="244">
      <t>テキセツ</t>
    </rPh>
    <rPh sb="245" eb="247">
      <t>シンキ</t>
    </rPh>
    <rPh sb="247" eb="249">
      <t>カリイレ</t>
    </rPh>
    <rPh sb="250" eb="252">
      <t>カンリ</t>
    </rPh>
    <rPh sb="253" eb="254">
      <t>ツト</t>
    </rPh>
    <rPh sb="280" eb="282">
      <t>ビゲン</t>
    </rPh>
    <rPh sb="294" eb="295">
      <t>オヨ</t>
    </rPh>
    <rPh sb="302" eb="304">
      <t>ビゲン</t>
    </rPh>
    <rPh sb="316" eb="317">
      <t>オヨ</t>
    </rPh>
    <rPh sb="318" eb="320">
      <t>オスイ</t>
    </rPh>
    <rPh sb="320" eb="322">
      <t>ショリ</t>
    </rPh>
    <rPh sb="322" eb="324">
      <t>ゲンカ</t>
    </rPh>
    <rPh sb="325" eb="327">
      <t>アッカ</t>
    </rPh>
    <rPh sb="330" eb="333">
      <t>スイセンカ</t>
    </rPh>
    <rPh sb="333" eb="334">
      <t>リツ</t>
    </rPh>
    <rPh sb="335" eb="336">
      <t>タカ</t>
    </rPh>
    <rPh sb="337" eb="339">
      <t>スイジュン</t>
    </rPh>
    <rPh sb="378" eb="380">
      <t>カイゼン</t>
    </rPh>
    <rPh sb="381" eb="382">
      <t>ハカ</t>
    </rPh>
    <rPh sb="401" eb="403">
      <t>セイビ</t>
    </rPh>
    <rPh sb="404" eb="408">
      <t>カンリ</t>
    </rPh>
    <rPh sb="408" eb="410">
      <t>ソウトウ</t>
    </rPh>
    <rPh sb="411" eb="414">
      <t>ネ</t>
    </rPh>
    <rPh sb="414" eb="416">
      <t>ケイカ</t>
    </rPh>
    <phoneticPr fontId="16"/>
  </si>
  <si>
    <t>①有形固定資産減価償却率
　法適用からの経過年数が短いため，減価償却累計額が小さく，値も低くなっている。
　本市の特定環境保全公共下水道事業では，減価償却の進行により毎年３％程度の増加ペースを維持しており，令和５年度においては類似団体平均値をわずかに上回った。
②管渠老朽化率　③管渠改善率
　特定環境保全下水道事業は，平成4年に事業を開始しており，管渠の耐用年数を経過していないため0％となっている。当面の間は，定期的に点検を実施し，機能保全に努める。</t>
    <rPh sb="54" eb="56">
      <t>ホンシ</t>
    </rPh>
    <rPh sb="57" eb="59">
      <t>トクテイ</t>
    </rPh>
    <rPh sb="59" eb="61">
      <t>カンキョウ</t>
    </rPh>
    <rPh sb="61" eb="63">
      <t>ホゼン</t>
    </rPh>
    <rPh sb="63" eb="65">
      <t>コウキョウ</t>
    </rPh>
    <rPh sb="65" eb="68">
      <t>ゲスイドウ</t>
    </rPh>
    <rPh sb="68" eb="70">
      <t>ジギョウ</t>
    </rPh>
    <rPh sb="73" eb="77">
      <t>ゲンカショウキャク</t>
    </rPh>
    <rPh sb="78" eb="80">
      <t>シンコウ</t>
    </rPh>
    <rPh sb="83" eb="85">
      <t>マイネン</t>
    </rPh>
    <rPh sb="87" eb="89">
      <t>テイド</t>
    </rPh>
    <rPh sb="90" eb="92">
      <t>ゾウカ</t>
    </rPh>
    <rPh sb="96" eb="98">
      <t>イジ</t>
    </rPh>
    <rPh sb="103" eb="105">
      <t>レイワ</t>
    </rPh>
    <rPh sb="106" eb="108">
      <t>ネンド</t>
    </rPh>
    <rPh sb="113" eb="120">
      <t>ルイジダンタイヘイキンチ</t>
    </rPh>
    <rPh sb="125" eb="127">
      <t>ウワマワ</t>
    </rPh>
    <rPh sb="207" eb="210">
      <t>テイキテキ</t>
    </rPh>
    <rPh sb="211" eb="213">
      <t>テンケン</t>
    </rPh>
    <rPh sb="214" eb="216">
      <t>ジッシ</t>
    </rPh>
    <rPh sb="218" eb="220">
      <t>キノウ</t>
    </rPh>
    <rPh sb="220" eb="222">
      <t>ホゼン</t>
    </rPh>
    <rPh sb="223" eb="224">
      <t>ツト</t>
    </rPh>
    <phoneticPr fontId="16"/>
  </si>
  <si>
    <t>　「1. 経営の健全性・効率性について」は，経費の増加は落ち着いたものの，使用料収入の微減により，各経営指標が悪化した。使用料収入については，高い水洗化率を維持しているものの，総人口及び世帯当たり有収水量の減少がみられるため，今後も減少するものと考えられる。引き続き企業債残高の縮減を図りながら，経営基盤の強化に努め，将来にわたる安定的な事業体制を構築していく。
　「2.老朽化の状況について」は，耐用年数を経過した管渠がないため，現時点での老朽化の度合いや更新スケジュールを把握し，必要に応じて修繕工事を実施していく。</t>
    <rPh sb="22" eb="24">
      <t>ケイヒ</t>
    </rPh>
    <rPh sb="25" eb="27">
      <t>ゾウカ</t>
    </rPh>
    <rPh sb="28" eb="29">
      <t>オ</t>
    </rPh>
    <rPh sb="30" eb="31">
      <t>ツ</t>
    </rPh>
    <rPh sb="43" eb="45">
      <t>ビゲン</t>
    </rPh>
    <rPh sb="60" eb="63">
      <t>シヨウリョウ</t>
    </rPh>
    <rPh sb="63" eb="65">
      <t>シュウニュウ</t>
    </rPh>
    <rPh sb="88" eb="89">
      <t>ソウ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</si>
</sst>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sz val="6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9-42A3-A324-D6594299B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9-42A3-A324-D6594299B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74.400000000000006</c:v>
                </c:pt>
                <c:pt idx="1">
                  <c:v>73.2</c:v>
                </c:pt>
                <c:pt idx="2">
                  <c:v>76.53</c:v>
                </c:pt>
                <c:pt idx="3">
                  <c:v>68.13</c:v>
                </c:pt>
                <c:pt idx="4">
                  <c:v>70.53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3-4214-8C40-5C032B94B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42.47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A3-4214-8C40-5C032B94B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94.11</c:v>
                </c:pt>
                <c:pt idx="1">
                  <c:v>93.68</c:v>
                </c:pt>
                <c:pt idx="2">
                  <c:v>96.32</c:v>
                </c:pt>
                <c:pt idx="3">
                  <c:v>98.52</c:v>
                </c:pt>
                <c:pt idx="4">
                  <c:v>99.25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3-430B-8497-190EF80C5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83.75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3-430B-8497-190EF80C5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101.08</c:v>
                </c:pt>
                <c:pt idx="1">
                  <c:v>101.08</c:v>
                </c:pt>
                <c:pt idx="2">
                  <c:v>101.11</c:v>
                </c:pt>
                <c:pt idx="3">
                  <c:v>101.16</c:v>
                </c:pt>
                <c:pt idx="4">
                  <c:v>101.21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F-45DE-BA7B-DFF7EF054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102.73</c:v>
                </c:pt>
                <c:pt idx="1">
                  <c:v>105.78</c:v>
                </c:pt>
                <c:pt idx="2">
                  <c:v>106.09</c:v>
                </c:pt>
                <c:pt idx="3">
                  <c:v>106.44</c:v>
                </c:pt>
                <c:pt idx="4">
                  <c:v>107.11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DF-45DE-BA7B-DFF7EF054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15.81</c:v>
                </c:pt>
                <c:pt idx="1">
                  <c:v>18.829999999999998</c:v>
                </c:pt>
                <c:pt idx="2">
                  <c:v>21.86</c:v>
                </c:pt>
                <c:pt idx="3">
                  <c:v>24.79</c:v>
                </c:pt>
                <c:pt idx="4">
                  <c:v>27.68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0-4777-AF9B-5C23DC260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24.68</c:v>
                </c:pt>
                <c:pt idx="1">
                  <c:v>21.36</c:v>
                </c:pt>
                <c:pt idx="2">
                  <c:v>22.79</c:v>
                </c:pt>
                <c:pt idx="3">
                  <c:v>24.8</c:v>
                </c:pt>
                <c:pt idx="4">
                  <c:v>26.77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50-4777-AF9B-5C23DC260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A5-45C9-92C9-814C7767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8.6199999999999992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A5-45C9-92C9-814C7767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8-4542-9F30-03921EBBE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94.97</c:v>
                </c:pt>
                <c:pt idx="1">
                  <c:v>63.96</c:v>
                </c:pt>
                <c:pt idx="2">
                  <c:v>69.42</c:v>
                </c:pt>
                <c:pt idx="3">
                  <c:v>72.86</c:v>
                </c:pt>
                <c:pt idx="4">
                  <c:v>69.540000000000006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8-4542-9F30-03921EBBE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0.87</c:v>
                </c:pt>
                <c:pt idx="1">
                  <c:v>0.87</c:v>
                </c:pt>
                <c:pt idx="2">
                  <c:v>1.87</c:v>
                </c:pt>
                <c:pt idx="3">
                  <c:v>1.1200000000000001</c:v>
                </c:pt>
                <c:pt idx="4">
                  <c:v>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C-4454-8F8F-25BB34147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47.72</c:v>
                </c:pt>
                <c:pt idx="1">
                  <c:v>44.24</c:v>
                </c:pt>
                <c:pt idx="2">
                  <c:v>43.07</c:v>
                </c:pt>
                <c:pt idx="3">
                  <c:v>45.42</c:v>
                </c:pt>
                <c:pt idx="4">
                  <c:v>50.63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BC-4454-8F8F-25BB34147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2895.92</c:v>
                </c:pt>
                <c:pt idx="1">
                  <c:v>2398.89</c:v>
                </c:pt>
                <c:pt idx="2">
                  <c:v>1936.21</c:v>
                </c:pt>
                <c:pt idx="3">
                  <c:v>1537.54</c:v>
                </c:pt>
                <c:pt idx="4">
                  <c:v>1131.04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D-42E9-8415-0F46ABFA3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1206.79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2D-42E9-8415-0F46ABFA3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95.59</c:v>
                </c:pt>
                <c:pt idx="4">
                  <c:v>92.38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C-447C-A22A-516FBEB2D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71.84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70.709999999999994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9C-447C-A22A-516FBEB2D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156.72</c:v>
                </c:pt>
                <c:pt idx="1">
                  <c:v>155.26</c:v>
                </c:pt>
                <c:pt idx="2">
                  <c:v>155.87</c:v>
                </c:pt>
                <c:pt idx="3">
                  <c:v>161.44</c:v>
                </c:pt>
                <c:pt idx="4">
                  <c:v>166.42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9-4E51-A23B-091290606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228.47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233.15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A9-4E51-A23B-091290606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55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3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</row>
    <row r="3" spans="1:78" ht="9.75" customHeight="1" x14ac:dyDescent="0.15">
      <c r="A3" s="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</row>
    <row r="4" spans="1:78" ht="9.75" customHeight="1" x14ac:dyDescent="0.15">
      <c r="A4" s="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4" t="str">
        <f>データ!H6</f>
        <v>茨城県　水戸市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3" t="s">
        <v>1</v>
      </c>
      <c r="C7" s="53"/>
      <c r="D7" s="53"/>
      <c r="E7" s="53"/>
      <c r="F7" s="53"/>
      <c r="G7" s="53"/>
      <c r="H7" s="53"/>
      <c r="I7" s="53" t="s">
        <v>2</v>
      </c>
      <c r="J7" s="53"/>
      <c r="K7" s="53"/>
      <c r="L7" s="53"/>
      <c r="M7" s="53"/>
      <c r="N7" s="53"/>
      <c r="O7" s="53"/>
      <c r="P7" s="53" t="s">
        <v>3</v>
      </c>
      <c r="Q7" s="53"/>
      <c r="R7" s="53"/>
      <c r="S7" s="53"/>
      <c r="T7" s="53"/>
      <c r="U7" s="53"/>
      <c r="V7" s="53"/>
      <c r="W7" s="53" t="s">
        <v>4</v>
      </c>
      <c r="X7" s="53"/>
      <c r="Y7" s="53"/>
      <c r="Z7" s="53"/>
      <c r="AA7" s="53"/>
      <c r="AB7" s="53"/>
      <c r="AC7" s="53"/>
      <c r="AD7" s="53" t="s">
        <v>5</v>
      </c>
      <c r="AE7" s="53"/>
      <c r="AF7" s="53"/>
      <c r="AG7" s="53"/>
      <c r="AH7" s="53"/>
      <c r="AI7" s="53"/>
      <c r="AJ7" s="53"/>
      <c r="AK7" s="3"/>
      <c r="AL7" s="53" t="s">
        <v>6</v>
      </c>
      <c r="AM7" s="53"/>
      <c r="AN7" s="53"/>
      <c r="AO7" s="53"/>
      <c r="AP7" s="53"/>
      <c r="AQ7" s="53"/>
      <c r="AR7" s="53"/>
      <c r="AS7" s="53"/>
      <c r="AT7" s="53" t="s">
        <v>7</v>
      </c>
      <c r="AU7" s="53"/>
      <c r="AV7" s="53"/>
      <c r="AW7" s="53"/>
      <c r="AX7" s="53"/>
      <c r="AY7" s="53"/>
      <c r="AZ7" s="53"/>
      <c r="BA7" s="53"/>
      <c r="BB7" s="53" t="s">
        <v>8</v>
      </c>
      <c r="BC7" s="53"/>
      <c r="BD7" s="53"/>
      <c r="BE7" s="53"/>
      <c r="BF7" s="53"/>
      <c r="BG7" s="53"/>
      <c r="BH7" s="53"/>
      <c r="BI7" s="53"/>
      <c r="BJ7" s="3"/>
      <c r="BK7" s="3"/>
      <c r="BL7" s="56" t="s">
        <v>9</v>
      </c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8"/>
    </row>
    <row r="8" spans="1:78" ht="18.75" customHeight="1" x14ac:dyDescent="0.15">
      <c r="A8" s="2"/>
      <c r="B8" s="59" t="str">
        <f>データ!I6</f>
        <v>法適用</v>
      </c>
      <c r="C8" s="59"/>
      <c r="D8" s="59"/>
      <c r="E8" s="59"/>
      <c r="F8" s="59"/>
      <c r="G8" s="59"/>
      <c r="H8" s="59"/>
      <c r="I8" s="59" t="str">
        <f>データ!J6</f>
        <v>下水道事業</v>
      </c>
      <c r="J8" s="59"/>
      <c r="K8" s="59"/>
      <c r="L8" s="59"/>
      <c r="M8" s="59"/>
      <c r="N8" s="59"/>
      <c r="O8" s="59"/>
      <c r="P8" s="59" t="str">
        <f>データ!K6</f>
        <v>特定環境保全公共下水道</v>
      </c>
      <c r="Q8" s="59"/>
      <c r="R8" s="59"/>
      <c r="S8" s="59"/>
      <c r="T8" s="59"/>
      <c r="U8" s="59"/>
      <c r="V8" s="59"/>
      <c r="W8" s="59" t="str">
        <f>データ!L6</f>
        <v>D2</v>
      </c>
      <c r="X8" s="59"/>
      <c r="Y8" s="59"/>
      <c r="Z8" s="59"/>
      <c r="AA8" s="59"/>
      <c r="AB8" s="59"/>
      <c r="AC8" s="59"/>
      <c r="AD8" s="60" t="str">
        <f>データ!$M$6</f>
        <v>自治体職員</v>
      </c>
      <c r="AE8" s="60"/>
      <c r="AF8" s="60"/>
      <c r="AG8" s="60"/>
      <c r="AH8" s="60"/>
      <c r="AI8" s="60"/>
      <c r="AJ8" s="60"/>
      <c r="AK8" s="3"/>
      <c r="AL8" s="48">
        <f>データ!S6</f>
        <v>268843</v>
      </c>
      <c r="AM8" s="48"/>
      <c r="AN8" s="48"/>
      <c r="AO8" s="48"/>
      <c r="AP8" s="48"/>
      <c r="AQ8" s="48"/>
      <c r="AR8" s="48"/>
      <c r="AS8" s="48"/>
      <c r="AT8" s="47">
        <f>データ!T6</f>
        <v>217.32</v>
      </c>
      <c r="AU8" s="47"/>
      <c r="AV8" s="47"/>
      <c r="AW8" s="47"/>
      <c r="AX8" s="47"/>
      <c r="AY8" s="47"/>
      <c r="AZ8" s="47"/>
      <c r="BA8" s="47"/>
      <c r="BB8" s="47">
        <f>データ!U6</f>
        <v>1237.08</v>
      </c>
      <c r="BC8" s="47"/>
      <c r="BD8" s="47"/>
      <c r="BE8" s="47"/>
      <c r="BF8" s="47"/>
      <c r="BG8" s="47"/>
      <c r="BH8" s="47"/>
      <c r="BI8" s="47"/>
      <c r="BJ8" s="3"/>
      <c r="BK8" s="3"/>
      <c r="BL8" s="61" t="s">
        <v>10</v>
      </c>
      <c r="BM8" s="62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53" t="s">
        <v>12</v>
      </c>
      <c r="C9" s="53"/>
      <c r="D9" s="53"/>
      <c r="E9" s="53"/>
      <c r="F9" s="53"/>
      <c r="G9" s="53"/>
      <c r="H9" s="53"/>
      <c r="I9" s="53" t="s">
        <v>13</v>
      </c>
      <c r="J9" s="53"/>
      <c r="K9" s="53"/>
      <c r="L9" s="53"/>
      <c r="M9" s="53"/>
      <c r="N9" s="53"/>
      <c r="O9" s="53"/>
      <c r="P9" s="53" t="s">
        <v>14</v>
      </c>
      <c r="Q9" s="53"/>
      <c r="R9" s="53"/>
      <c r="S9" s="53"/>
      <c r="T9" s="53"/>
      <c r="U9" s="53"/>
      <c r="V9" s="53"/>
      <c r="W9" s="53" t="s">
        <v>15</v>
      </c>
      <c r="X9" s="53"/>
      <c r="Y9" s="53"/>
      <c r="Z9" s="53"/>
      <c r="AA9" s="53"/>
      <c r="AB9" s="53"/>
      <c r="AC9" s="53"/>
      <c r="AD9" s="53" t="s">
        <v>16</v>
      </c>
      <c r="AE9" s="53"/>
      <c r="AF9" s="53"/>
      <c r="AG9" s="53"/>
      <c r="AH9" s="53"/>
      <c r="AI9" s="53"/>
      <c r="AJ9" s="53"/>
      <c r="AK9" s="3"/>
      <c r="AL9" s="53" t="s">
        <v>17</v>
      </c>
      <c r="AM9" s="53"/>
      <c r="AN9" s="53"/>
      <c r="AO9" s="53"/>
      <c r="AP9" s="53"/>
      <c r="AQ9" s="53"/>
      <c r="AR9" s="53"/>
      <c r="AS9" s="53"/>
      <c r="AT9" s="53" t="s">
        <v>18</v>
      </c>
      <c r="AU9" s="53"/>
      <c r="AV9" s="53"/>
      <c r="AW9" s="53"/>
      <c r="AX9" s="53"/>
      <c r="AY9" s="53"/>
      <c r="AZ9" s="53"/>
      <c r="BA9" s="53"/>
      <c r="BB9" s="53" t="s">
        <v>19</v>
      </c>
      <c r="BC9" s="53"/>
      <c r="BD9" s="53"/>
      <c r="BE9" s="53"/>
      <c r="BF9" s="53"/>
      <c r="BG9" s="53"/>
      <c r="BH9" s="53"/>
      <c r="BI9" s="53"/>
      <c r="BJ9" s="3"/>
      <c r="BK9" s="3"/>
      <c r="BL9" s="54" t="s">
        <v>20</v>
      </c>
      <c r="BM9" s="55"/>
      <c r="BN9" s="45" t="s">
        <v>21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6"/>
    </row>
    <row r="10" spans="1:78" ht="18.75" customHeight="1" x14ac:dyDescent="0.15">
      <c r="A10" s="2"/>
      <c r="B10" s="47" t="str">
        <f>データ!N6</f>
        <v>-</v>
      </c>
      <c r="C10" s="47"/>
      <c r="D10" s="47"/>
      <c r="E10" s="47"/>
      <c r="F10" s="47"/>
      <c r="G10" s="47"/>
      <c r="H10" s="47"/>
      <c r="I10" s="47">
        <f>データ!O6</f>
        <v>84.28</v>
      </c>
      <c r="J10" s="47"/>
      <c r="K10" s="47"/>
      <c r="L10" s="47"/>
      <c r="M10" s="47"/>
      <c r="N10" s="47"/>
      <c r="O10" s="47"/>
      <c r="P10" s="47">
        <f>データ!P6</f>
        <v>0.4</v>
      </c>
      <c r="Q10" s="47"/>
      <c r="R10" s="47"/>
      <c r="S10" s="47"/>
      <c r="T10" s="47"/>
      <c r="U10" s="47"/>
      <c r="V10" s="47"/>
      <c r="W10" s="47">
        <f>データ!Q6</f>
        <v>60.83</v>
      </c>
      <c r="X10" s="47"/>
      <c r="Y10" s="47"/>
      <c r="Z10" s="47"/>
      <c r="AA10" s="47"/>
      <c r="AB10" s="47"/>
      <c r="AC10" s="47"/>
      <c r="AD10" s="48">
        <f>データ!R6</f>
        <v>2989</v>
      </c>
      <c r="AE10" s="48"/>
      <c r="AF10" s="48"/>
      <c r="AG10" s="48"/>
      <c r="AH10" s="48"/>
      <c r="AI10" s="48"/>
      <c r="AJ10" s="48"/>
      <c r="AK10" s="2"/>
      <c r="AL10" s="48">
        <f>データ!V6</f>
        <v>1067</v>
      </c>
      <c r="AM10" s="48"/>
      <c r="AN10" s="48"/>
      <c r="AO10" s="48"/>
      <c r="AP10" s="48"/>
      <c r="AQ10" s="48"/>
      <c r="AR10" s="48"/>
      <c r="AS10" s="48"/>
      <c r="AT10" s="47">
        <f>データ!W6</f>
        <v>0.63</v>
      </c>
      <c r="AU10" s="47"/>
      <c r="AV10" s="47"/>
      <c r="AW10" s="47"/>
      <c r="AX10" s="47"/>
      <c r="AY10" s="47"/>
      <c r="AZ10" s="47"/>
      <c r="BA10" s="47"/>
      <c r="BB10" s="47">
        <f>データ!X6</f>
        <v>1693.65</v>
      </c>
      <c r="BC10" s="47"/>
      <c r="BD10" s="47"/>
      <c r="BE10" s="47"/>
      <c r="BF10" s="47"/>
      <c r="BG10" s="47"/>
      <c r="BH10" s="47"/>
      <c r="BI10" s="47"/>
      <c r="BJ10" s="2"/>
      <c r="BK10" s="2"/>
      <c r="BL10" s="49" t="s">
        <v>22</v>
      </c>
      <c r="BM10" s="50"/>
      <c r="BN10" s="38" t="s">
        <v>23</v>
      </c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0" t="s">
        <v>24</v>
      </c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</row>
    <row r="14" spans="1:78" ht="13.5" customHeight="1" x14ac:dyDescent="0.15">
      <c r="A14" s="2"/>
      <c r="B14" s="42" t="s">
        <v>25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4"/>
      <c r="BK14" s="2"/>
      <c r="BL14" s="31" t="s">
        <v>26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30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3" t="s">
        <v>113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76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8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27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3" t="s">
        <v>114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28" t="s">
        <v>28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30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30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6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8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29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3" t="s">
        <v>115</v>
      </c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75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3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5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3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75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3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75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3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5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3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75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3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75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3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75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3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75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3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75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3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75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3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75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3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75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3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75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3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75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3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75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37" t="s">
        <v>30</v>
      </c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wjNg9H665equ1tk9ora5DQQWW89fPGFKDwGO/UJ+VWf1mr05Uz06dBSevhzGRF5/ytJeEJAdjFPhDe98gIXmbw==" saltValue="nxNEJxEpW9I1OIwNHqMFV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66" t="s">
        <v>52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8"/>
      <c r="Y3" s="72" t="s">
        <v>53</v>
      </c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 t="s">
        <v>54</v>
      </c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5" t="s">
        <v>56</v>
      </c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 t="s">
        <v>57</v>
      </c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 t="s">
        <v>58</v>
      </c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 t="s">
        <v>59</v>
      </c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 t="s">
        <v>60</v>
      </c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 t="s">
        <v>61</v>
      </c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 t="s">
        <v>62</v>
      </c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 t="s">
        <v>63</v>
      </c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 t="s">
        <v>64</v>
      </c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 t="s">
        <v>65</v>
      </c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 t="s">
        <v>66</v>
      </c>
      <c r="EF4" s="65"/>
      <c r="EG4" s="65"/>
      <c r="EH4" s="65"/>
      <c r="EI4" s="65"/>
      <c r="EJ4" s="65"/>
      <c r="EK4" s="65"/>
      <c r="EL4" s="65"/>
      <c r="EM4" s="65"/>
      <c r="EN4" s="65"/>
      <c r="EO4" s="65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82015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茨城県　水戸市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自治体職員</v>
      </c>
      <c r="N6" s="20" t="str">
        <f t="shared" si="3"/>
        <v>-</v>
      </c>
      <c r="O6" s="20">
        <f t="shared" si="3"/>
        <v>84.28</v>
      </c>
      <c r="P6" s="20">
        <f t="shared" si="3"/>
        <v>0.4</v>
      </c>
      <c r="Q6" s="20">
        <f t="shared" si="3"/>
        <v>60.83</v>
      </c>
      <c r="R6" s="20">
        <f t="shared" si="3"/>
        <v>2989</v>
      </c>
      <c r="S6" s="20">
        <f t="shared" si="3"/>
        <v>268843</v>
      </c>
      <c r="T6" s="20">
        <f t="shared" si="3"/>
        <v>217.32</v>
      </c>
      <c r="U6" s="20">
        <f t="shared" si="3"/>
        <v>1237.08</v>
      </c>
      <c r="V6" s="20">
        <f t="shared" si="3"/>
        <v>1067</v>
      </c>
      <c r="W6" s="20">
        <f t="shared" si="3"/>
        <v>0.63</v>
      </c>
      <c r="X6" s="20">
        <f t="shared" si="3"/>
        <v>1693.65</v>
      </c>
      <c r="Y6" s="21">
        <f>IF(Y7="",NA(),Y7)</f>
        <v>101.08</v>
      </c>
      <c r="Z6" s="21">
        <f t="shared" ref="Z6:AH6" si="4">IF(Z7="",NA(),Z7)</f>
        <v>101.08</v>
      </c>
      <c r="AA6" s="21">
        <f t="shared" si="4"/>
        <v>101.11</v>
      </c>
      <c r="AB6" s="21">
        <f t="shared" si="4"/>
        <v>101.16</v>
      </c>
      <c r="AC6" s="21">
        <f t="shared" si="4"/>
        <v>101.21</v>
      </c>
      <c r="AD6" s="21">
        <f t="shared" si="4"/>
        <v>102.73</v>
      </c>
      <c r="AE6" s="21">
        <f t="shared" si="4"/>
        <v>105.78</v>
      </c>
      <c r="AF6" s="21">
        <f t="shared" si="4"/>
        <v>106.09</v>
      </c>
      <c r="AG6" s="21">
        <f t="shared" si="4"/>
        <v>106.44</v>
      </c>
      <c r="AH6" s="21">
        <f t="shared" si="4"/>
        <v>107.11</v>
      </c>
      <c r="AI6" s="20" t="str">
        <f>IF(AI7="","",IF(AI7="-","【-】","【"&amp;SUBSTITUTE(TEXT(AI7,"#,##0.00"),"-","△")&amp;"】"))</f>
        <v>【105.09】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94.97</v>
      </c>
      <c r="AP6" s="21">
        <f t="shared" si="5"/>
        <v>63.96</v>
      </c>
      <c r="AQ6" s="21">
        <f t="shared" si="5"/>
        <v>69.42</v>
      </c>
      <c r="AR6" s="21">
        <f t="shared" si="5"/>
        <v>72.86</v>
      </c>
      <c r="AS6" s="21">
        <f t="shared" si="5"/>
        <v>69.540000000000006</v>
      </c>
      <c r="AT6" s="20" t="str">
        <f>IF(AT7="","",IF(AT7="-","【-】","【"&amp;SUBSTITUTE(TEXT(AT7,"#,##0.00"),"-","△")&amp;"】"))</f>
        <v>【65.73】</v>
      </c>
      <c r="AU6" s="21">
        <f>IF(AU7="",NA(),AU7)</f>
        <v>0.87</v>
      </c>
      <c r="AV6" s="21">
        <f t="shared" ref="AV6:BD6" si="6">IF(AV7="",NA(),AV7)</f>
        <v>0.87</v>
      </c>
      <c r="AW6" s="21">
        <f t="shared" si="6"/>
        <v>1.87</v>
      </c>
      <c r="AX6" s="21">
        <f t="shared" si="6"/>
        <v>1.1200000000000001</v>
      </c>
      <c r="AY6" s="21">
        <f t="shared" si="6"/>
        <v>1.38</v>
      </c>
      <c r="AZ6" s="21">
        <f t="shared" si="6"/>
        <v>47.72</v>
      </c>
      <c r="BA6" s="21">
        <f t="shared" si="6"/>
        <v>44.24</v>
      </c>
      <c r="BB6" s="21">
        <f t="shared" si="6"/>
        <v>43.07</v>
      </c>
      <c r="BC6" s="21">
        <f t="shared" si="6"/>
        <v>45.42</v>
      </c>
      <c r="BD6" s="21">
        <f t="shared" si="6"/>
        <v>50.63</v>
      </c>
      <c r="BE6" s="20" t="str">
        <f>IF(BE7="","",IF(BE7="-","【-】","【"&amp;SUBSTITUTE(TEXT(BE7,"#,##0.00"),"-","△")&amp;"】"))</f>
        <v>【48.91】</v>
      </c>
      <c r="BF6" s="21">
        <f>IF(BF7="",NA(),BF7)</f>
        <v>2895.92</v>
      </c>
      <c r="BG6" s="21">
        <f t="shared" ref="BG6:BO6" si="7">IF(BG7="",NA(),BG7)</f>
        <v>2398.89</v>
      </c>
      <c r="BH6" s="21">
        <f t="shared" si="7"/>
        <v>1936.21</v>
      </c>
      <c r="BI6" s="21">
        <f t="shared" si="7"/>
        <v>1537.54</v>
      </c>
      <c r="BJ6" s="21">
        <f t="shared" si="7"/>
        <v>1131.04</v>
      </c>
      <c r="BK6" s="21">
        <f t="shared" si="7"/>
        <v>1206.79</v>
      </c>
      <c r="BL6" s="21">
        <f t="shared" si="7"/>
        <v>1258.43</v>
      </c>
      <c r="BM6" s="21">
        <f t="shared" si="7"/>
        <v>1163.75</v>
      </c>
      <c r="BN6" s="21">
        <f t="shared" si="7"/>
        <v>1195.47</v>
      </c>
      <c r="BO6" s="21">
        <f t="shared" si="7"/>
        <v>1168.69</v>
      </c>
      <c r="BP6" s="20" t="str">
        <f>IF(BP7="","",IF(BP7="-","【-】","【"&amp;SUBSTITUTE(TEXT(BP7,"#,##0.00"),"-","△")&amp;"】"))</f>
        <v>【1,156.82】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100</v>
      </c>
      <c r="BT6" s="21">
        <f t="shared" si="8"/>
        <v>95.59</v>
      </c>
      <c r="BU6" s="21">
        <f t="shared" si="8"/>
        <v>92.38</v>
      </c>
      <c r="BV6" s="21">
        <f t="shared" si="8"/>
        <v>71.84</v>
      </c>
      <c r="BW6" s="21">
        <f t="shared" si="8"/>
        <v>73.36</v>
      </c>
      <c r="BX6" s="21">
        <f t="shared" si="8"/>
        <v>72.599999999999994</v>
      </c>
      <c r="BY6" s="21">
        <f t="shared" si="8"/>
        <v>69.430000000000007</v>
      </c>
      <c r="BZ6" s="21">
        <f t="shared" si="8"/>
        <v>70.709999999999994</v>
      </c>
      <c r="CA6" s="20" t="str">
        <f>IF(CA7="","",IF(CA7="-","【-】","【"&amp;SUBSTITUTE(TEXT(CA7,"#,##0.00"),"-","△")&amp;"】"))</f>
        <v>【75.33】</v>
      </c>
      <c r="CB6" s="21">
        <f>IF(CB7="",NA(),CB7)</f>
        <v>156.72</v>
      </c>
      <c r="CC6" s="21">
        <f t="shared" ref="CC6:CK6" si="9">IF(CC7="",NA(),CC7)</f>
        <v>155.26</v>
      </c>
      <c r="CD6" s="21">
        <f t="shared" si="9"/>
        <v>155.87</v>
      </c>
      <c r="CE6" s="21">
        <f t="shared" si="9"/>
        <v>161.44</v>
      </c>
      <c r="CF6" s="21">
        <f t="shared" si="9"/>
        <v>166.42</v>
      </c>
      <c r="CG6" s="21">
        <f t="shared" si="9"/>
        <v>228.47</v>
      </c>
      <c r="CH6" s="21">
        <f t="shared" si="9"/>
        <v>224.88</v>
      </c>
      <c r="CI6" s="21">
        <f t="shared" si="9"/>
        <v>228.64</v>
      </c>
      <c r="CJ6" s="21">
        <f t="shared" si="9"/>
        <v>239.46</v>
      </c>
      <c r="CK6" s="21">
        <f t="shared" si="9"/>
        <v>233.15</v>
      </c>
      <c r="CL6" s="20" t="str">
        <f>IF(CL7="","",IF(CL7="-","【-】","【"&amp;SUBSTITUTE(TEXT(CL7,"#,##0.00"),"-","△")&amp;"】"))</f>
        <v>【215.73】</v>
      </c>
      <c r="CM6" s="21">
        <f>IF(CM7="",NA(),CM7)</f>
        <v>74.400000000000006</v>
      </c>
      <c r="CN6" s="21">
        <f t="shared" ref="CN6:CV6" si="10">IF(CN7="",NA(),CN7)</f>
        <v>73.2</v>
      </c>
      <c r="CO6" s="21">
        <f t="shared" si="10"/>
        <v>76.53</v>
      </c>
      <c r="CP6" s="21">
        <f t="shared" si="10"/>
        <v>68.13</v>
      </c>
      <c r="CQ6" s="21">
        <f t="shared" si="10"/>
        <v>70.53</v>
      </c>
      <c r="CR6" s="21">
        <f t="shared" si="10"/>
        <v>42.47</v>
      </c>
      <c r="CS6" s="21">
        <f t="shared" si="10"/>
        <v>42.4</v>
      </c>
      <c r="CT6" s="21">
        <f t="shared" si="10"/>
        <v>42.28</v>
      </c>
      <c r="CU6" s="21">
        <f t="shared" si="10"/>
        <v>41.06</v>
      </c>
      <c r="CV6" s="21">
        <f t="shared" si="10"/>
        <v>42.09</v>
      </c>
      <c r="CW6" s="20" t="str">
        <f>IF(CW7="","",IF(CW7="-","【-】","【"&amp;SUBSTITUTE(TEXT(CW7,"#,##0.00"),"-","△")&amp;"】"))</f>
        <v>【43.28】</v>
      </c>
      <c r="CX6" s="21">
        <f>IF(CX7="",NA(),CX7)</f>
        <v>94.11</v>
      </c>
      <c r="CY6" s="21">
        <f t="shared" ref="CY6:DG6" si="11">IF(CY7="",NA(),CY7)</f>
        <v>93.68</v>
      </c>
      <c r="CZ6" s="21">
        <f t="shared" si="11"/>
        <v>96.32</v>
      </c>
      <c r="DA6" s="21">
        <f t="shared" si="11"/>
        <v>98.52</v>
      </c>
      <c r="DB6" s="21">
        <f t="shared" si="11"/>
        <v>99.25</v>
      </c>
      <c r="DC6" s="21">
        <f t="shared" si="11"/>
        <v>83.75</v>
      </c>
      <c r="DD6" s="21">
        <f t="shared" si="11"/>
        <v>84.19</v>
      </c>
      <c r="DE6" s="21">
        <f t="shared" si="11"/>
        <v>84.34</v>
      </c>
      <c r="DF6" s="21">
        <f t="shared" si="11"/>
        <v>84.34</v>
      </c>
      <c r="DG6" s="21">
        <f t="shared" si="11"/>
        <v>84.73</v>
      </c>
      <c r="DH6" s="20" t="str">
        <f>IF(DH7="","",IF(DH7="-","【-】","【"&amp;SUBSTITUTE(TEXT(DH7,"#,##0.00"),"-","△")&amp;"】"))</f>
        <v>【86.21】</v>
      </c>
      <c r="DI6" s="21">
        <f>IF(DI7="",NA(),DI7)</f>
        <v>15.81</v>
      </c>
      <c r="DJ6" s="21">
        <f t="shared" ref="DJ6:DR6" si="12">IF(DJ7="",NA(),DJ7)</f>
        <v>18.829999999999998</v>
      </c>
      <c r="DK6" s="21">
        <f t="shared" si="12"/>
        <v>21.86</v>
      </c>
      <c r="DL6" s="21">
        <f t="shared" si="12"/>
        <v>24.79</v>
      </c>
      <c r="DM6" s="21">
        <f t="shared" si="12"/>
        <v>27.68</v>
      </c>
      <c r="DN6" s="21">
        <f t="shared" si="12"/>
        <v>24.68</v>
      </c>
      <c r="DO6" s="21">
        <f t="shared" si="12"/>
        <v>21.36</v>
      </c>
      <c r="DP6" s="21">
        <f t="shared" si="12"/>
        <v>22.79</v>
      </c>
      <c r="DQ6" s="21">
        <f t="shared" si="12"/>
        <v>24.8</v>
      </c>
      <c r="DR6" s="21">
        <f t="shared" si="12"/>
        <v>26.77</v>
      </c>
      <c r="DS6" s="20" t="str">
        <f>IF(DS7="","",IF(DS7="-","【-】","【"&amp;SUBSTITUTE(TEXT(DS7,"#,##0.00"),"-","△")&amp;"】"))</f>
        <v>【29.62】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8.6199999999999992</v>
      </c>
      <c r="DZ6" s="21">
        <f t="shared" si="13"/>
        <v>0.01</v>
      </c>
      <c r="EA6" s="21">
        <f t="shared" si="13"/>
        <v>0.01</v>
      </c>
      <c r="EB6" s="21">
        <f t="shared" si="13"/>
        <v>0.02</v>
      </c>
      <c r="EC6" s="21">
        <f t="shared" si="13"/>
        <v>7.0000000000000007E-2</v>
      </c>
      <c r="ED6" s="20" t="str">
        <f>IF(ED7="","",IF(ED7="-","【-】","【"&amp;SUBSTITUTE(TEXT(ED7,"#,##0.00"),"-","△")&amp;"】"))</f>
        <v>【0.09】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0.36</v>
      </c>
      <c r="EK6" s="21">
        <f t="shared" si="14"/>
        <v>0.39</v>
      </c>
      <c r="EL6" s="21">
        <f t="shared" si="14"/>
        <v>0.1</v>
      </c>
      <c r="EM6" s="21">
        <f t="shared" si="14"/>
        <v>0.08</v>
      </c>
      <c r="EN6" s="21">
        <f t="shared" si="14"/>
        <v>0.06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15">
      <c r="A7" s="14"/>
      <c r="B7" s="23">
        <v>2023</v>
      </c>
      <c r="C7" s="23">
        <v>82015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84.28</v>
      </c>
      <c r="P7" s="24">
        <v>0.4</v>
      </c>
      <c r="Q7" s="24">
        <v>60.83</v>
      </c>
      <c r="R7" s="24">
        <v>2989</v>
      </c>
      <c r="S7" s="24">
        <v>268843</v>
      </c>
      <c r="T7" s="24">
        <v>217.32</v>
      </c>
      <c r="U7" s="24">
        <v>1237.08</v>
      </c>
      <c r="V7" s="24">
        <v>1067</v>
      </c>
      <c r="W7" s="24">
        <v>0.63</v>
      </c>
      <c r="X7" s="24">
        <v>1693.65</v>
      </c>
      <c r="Y7" s="24">
        <v>101.08</v>
      </c>
      <c r="Z7" s="24">
        <v>101.08</v>
      </c>
      <c r="AA7" s="24">
        <v>101.11</v>
      </c>
      <c r="AB7" s="24">
        <v>101.16</v>
      </c>
      <c r="AC7" s="24">
        <v>101.21</v>
      </c>
      <c r="AD7" s="24">
        <v>102.73</v>
      </c>
      <c r="AE7" s="24">
        <v>105.78</v>
      </c>
      <c r="AF7" s="24">
        <v>106.09</v>
      </c>
      <c r="AG7" s="24">
        <v>106.44</v>
      </c>
      <c r="AH7" s="24">
        <v>107.11</v>
      </c>
      <c r="AI7" s="24">
        <v>105.09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94.97</v>
      </c>
      <c r="AP7" s="24">
        <v>63.96</v>
      </c>
      <c r="AQ7" s="24">
        <v>69.42</v>
      </c>
      <c r="AR7" s="24">
        <v>72.86</v>
      </c>
      <c r="AS7" s="24">
        <v>69.540000000000006</v>
      </c>
      <c r="AT7" s="24">
        <v>65.73</v>
      </c>
      <c r="AU7" s="24">
        <v>0.87</v>
      </c>
      <c r="AV7" s="24">
        <v>0.87</v>
      </c>
      <c r="AW7" s="24">
        <v>1.87</v>
      </c>
      <c r="AX7" s="24">
        <v>1.1200000000000001</v>
      </c>
      <c r="AY7" s="24">
        <v>1.38</v>
      </c>
      <c r="AZ7" s="24">
        <v>47.72</v>
      </c>
      <c r="BA7" s="24">
        <v>44.24</v>
      </c>
      <c r="BB7" s="24">
        <v>43.07</v>
      </c>
      <c r="BC7" s="24">
        <v>45.42</v>
      </c>
      <c r="BD7" s="24">
        <v>50.63</v>
      </c>
      <c r="BE7" s="24">
        <v>48.91</v>
      </c>
      <c r="BF7" s="24">
        <v>2895.92</v>
      </c>
      <c r="BG7" s="24">
        <v>2398.89</v>
      </c>
      <c r="BH7" s="24">
        <v>1936.21</v>
      </c>
      <c r="BI7" s="24">
        <v>1537.54</v>
      </c>
      <c r="BJ7" s="24">
        <v>1131.04</v>
      </c>
      <c r="BK7" s="24">
        <v>1206.79</v>
      </c>
      <c r="BL7" s="24">
        <v>1258.43</v>
      </c>
      <c r="BM7" s="24">
        <v>1163.75</v>
      </c>
      <c r="BN7" s="24">
        <v>1195.47</v>
      </c>
      <c r="BO7" s="24">
        <v>1168.69</v>
      </c>
      <c r="BP7" s="24">
        <v>1156.82</v>
      </c>
      <c r="BQ7" s="24">
        <v>100</v>
      </c>
      <c r="BR7" s="24">
        <v>100</v>
      </c>
      <c r="BS7" s="24">
        <v>100</v>
      </c>
      <c r="BT7" s="24">
        <v>95.59</v>
      </c>
      <c r="BU7" s="24">
        <v>92.38</v>
      </c>
      <c r="BV7" s="24">
        <v>71.84</v>
      </c>
      <c r="BW7" s="24">
        <v>73.36</v>
      </c>
      <c r="BX7" s="24">
        <v>72.599999999999994</v>
      </c>
      <c r="BY7" s="24">
        <v>69.430000000000007</v>
      </c>
      <c r="BZ7" s="24">
        <v>70.709999999999994</v>
      </c>
      <c r="CA7" s="24">
        <v>75.33</v>
      </c>
      <c r="CB7" s="24">
        <v>156.72</v>
      </c>
      <c r="CC7" s="24">
        <v>155.26</v>
      </c>
      <c r="CD7" s="24">
        <v>155.87</v>
      </c>
      <c r="CE7" s="24">
        <v>161.44</v>
      </c>
      <c r="CF7" s="24">
        <v>166.42</v>
      </c>
      <c r="CG7" s="24">
        <v>228.47</v>
      </c>
      <c r="CH7" s="24">
        <v>224.88</v>
      </c>
      <c r="CI7" s="24">
        <v>228.64</v>
      </c>
      <c r="CJ7" s="24">
        <v>239.46</v>
      </c>
      <c r="CK7" s="24">
        <v>233.15</v>
      </c>
      <c r="CL7" s="24">
        <v>215.73</v>
      </c>
      <c r="CM7" s="24">
        <v>74.400000000000006</v>
      </c>
      <c r="CN7" s="24">
        <v>73.2</v>
      </c>
      <c r="CO7" s="24">
        <v>76.53</v>
      </c>
      <c r="CP7" s="24">
        <v>68.13</v>
      </c>
      <c r="CQ7" s="24">
        <v>70.53</v>
      </c>
      <c r="CR7" s="24">
        <v>42.47</v>
      </c>
      <c r="CS7" s="24">
        <v>42.4</v>
      </c>
      <c r="CT7" s="24">
        <v>42.28</v>
      </c>
      <c r="CU7" s="24">
        <v>41.06</v>
      </c>
      <c r="CV7" s="24">
        <v>42.09</v>
      </c>
      <c r="CW7" s="24">
        <v>43.28</v>
      </c>
      <c r="CX7" s="24">
        <v>94.11</v>
      </c>
      <c r="CY7" s="24">
        <v>93.68</v>
      </c>
      <c r="CZ7" s="24">
        <v>96.32</v>
      </c>
      <c r="DA7" s="24">
        <v>98.52</v>
      </c>
      <c r="DB7" s="24">
        <v>99.25</v>
      </c>
      <c r="DC7" s="24">
        <v>83.75</v>
      </c>
      <c r="DD7" s="24">
        <v>84.19</v>
      </c>
      <c r="DE7" s="24">
        <v>84.34</v>
      </c>
      <c r="DF7" s="24">
        <v>84.34</v>
      </c>
      <c r="DG7" s="24">
        <v>84.73</v>
      </c>
      <c r="DH7" s="24">
        <v>86.21</v>
      </c>
      <c r="DI7" s="24">
        <v>15.81</v>
      </c>
      <c r="DJ7" s="24">
        <v>18.829999999999998</v>
      </c>
      <c r="DK7" s="24">
        <v>21.86</v>
      </c>
      <c r="DL7" s="24">
        <v>24.79</v>
      </c>
      <c r="DM7" s="24">
        <v>27.68</v>
      </c>
      <c r="DN7" s="24">
        <v>24.68</v>
      </c>
      <c r="DO7" s="24">
        <v>21.36</v>
      </c>
      <c r="DP7" s="24">
        <v>22.79</v>
      </c>
      <c r="DQ7" s="24">
        <v>24.8</v>
      </c>
      <c r="DR7" s="24">
        <v>26.77</v>
      </c>
      <c r="DS7" s="24">
        <v>29.62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8.6199999999999992</v>
      </c>
      <c r="DZ7" s="24">
        <v>0.01</v>
      </c>
      <c r="EA7" s="24">
        <v>0.01</v>
      </c>
      <c r="EB7" s="24">
        <v>0.02</v>
      </c>
      <c r="EC7" s="24">
        <v>7.0000000000000007E-2</v>
      </c>
      <c r="ED7" s="24">
        <v>0.09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0.36</v>
      </c>
      <c r="EK7" s="24">
        <v>0.39</v>
      </c>
      <c r="EL7" s="24">
        <v>0.1</v>
      </c>
      <c r="EM7" s="24">
        <v>0.08</v>
      </c>
      <c r="EN7" s="24">
        <v>0.06</v>
      </c>
      <c r="EO7" s="24">
        <v>0.11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110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</cp:lastModifiedBy>
  <dcterms:created xsi:type="dcterms:W3CDTF">2025-01-24T07:09:54Z</dcterms:created>
  <dcterms:modified xsi:type="dcterms:W3CDTF">2025-01-30T07:15:07Z</dcterms:modified>
  <cp:category/>
</cp:coreProperties>
</file>