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mO3nMwylSOXas9Rr8Y6tnuVqPLE9sNYM+YgcltJYYi6alLvwyraggu1zUsAIVRZ748q/OpgrpxGqvwS3n6jfxQ==" workbookSaltValue="Ms4muaX/Pva/3F/KbJ2YAg==" workbookSpinCount="100000"/>
  <bookViews>
    <workbookView xWindow="0" yWindow="600" windowWidth="23040" windowHeight="9210"/>
  </bookViews>
  <sheets>
    <sheet name="法非適用_駐車場整備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<sst xmlns="http://schemas.openxmlformats.org/spreadsheetml/2006/main" xmlns:r="http://schemas.openxmlformats.org/officeDocument/2006/relationships" count="122" uniqueCount="122">
  <si>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2. 資産等の状況</t>
  </si>
  <si>
    <t>当該値</t>
    <rPh sb="0" eb="2">
      <t>トウガイ</t>
    </rPh>
    <rPh sb="2" eb="3">
      <t>チ</t>
    </rPh>
    <phoneticPr fontId="1"/>
  </si>
  <si>
    <t>業種名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</si>
  <si>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</si>
  <si>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経営比較分析表（令和5年度決算）</t>
    <rPh sb="8" eb="10">
      <t>レイワ</t>
    </rPh>
    <rPh sb="12" eb="13">
      <t>ド</t>
    </rPh>
    <rPh sb="13" eb="15">
      <t>ケッサン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</si>
  <si>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</si>
  <si>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</si>
  <si>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④</t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</si>
  <si>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</si>
  <si>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</si>
  <si>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</si>
  <si>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立地</t>
    <rPh sb="0" eb="2">
      <t>リッチ</t>
    </rPh>
    <phoneticPr fontId="1"/>
  </si>
  <si>
    <t>　稼働率は約17％となっており，平均値を下回っている。収益的収支比率は，収益が低いため，全国平均を下回っている。
　利用者を増やすための周知方法や，１度利用した方が再度利用したい駐車場となるよう，広報の強化など利用促進を図っていく。</t>
    <rPh sb="36" eb="38">
      <t>シュウエキ</t>
    </rPh>
    <rPh sb="39" eb="40">
      <t>ヒク</t>
    </rPh>
    <rPh sb="58" eb="61">
      <t>リヨウシャ</t>
    </rPh>
    <rPh sb="62" eb="63">
      <t>フ</t>
    </rPh>
    <rPh sb="68" eb="70">
      <t>シュウチ</t>
    </rPh>
    <rPh sb="70" eb="72">
      <t>ホウホウ</t>
    </rPh>
    <rPh sb="98" eb="100">
      <t>コウホウ</t>
    </rPh>
    <rPh sb="101" eb="103">
      <t>キョウカ</t>
    </rPh>
    <phoneticPr fontId="1"/>
  </si>
  <si>
    <t>類似施設区分</t>
    <rPh sb="0" eb="2">
      <t>ルイジ</t>
    </rPh>
    <rPh sb="2" eb="4">
      <t>シセツ</t>
    </rPh>
    <rPh sb="4" eb="6">
      <t>クブン</t>
    </rPh>
    <phoneticPr fontId="1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</si>
  <si>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"/>
  </si>
  <si>
    <t>⑤ＥＢＩＴＤＡ(千円)</t>
  </si>
  <si>
    <t>駐車場使用面積(㎡)</t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</si>
  <si>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</si>
  <si>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</si>
  <si>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</si>
  <si>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基本情報</t>
    <rPh sb="0" eb="2">
      <t>キホン</t>
    </rPh>
    <rPh sb="2" eb="4">
      <t>ジョウホウ</t>
    </rPh>
    <phoneticPr fontId="1"/>
  </si>
  <si>
    <t>当該施設値（当該値）</t>
    <rPh sb="2" eb="4">
      <t>シセツ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</si>
  <si>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</si>
  <si>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</si>
  <si>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②他会計補助金比率(％)</t>
  </si>
  <si>
    <t>Ｎ－４年度</t>
    <rPh sb="3" eb="5">
      <t>ネンド</t>
    </rPh>
    <phoneticPr fontId="1"/>
  </si>
  <si>
    <t>種類</t>
    <rPh sb="0" eb="2">
      <t>シュルイ</t>
    </rPh>
    <phoneticPr fontId="1"/>
  </si>
  <si>
    <t>構造</t>
    <rPh sb="0" eb="2">
      <t>コウゾウ</t>
    </rPh>
    <phoneticPr fontId="1"/>
  </si>
  <si>
    <t>⑧</t>
  </si>
  <si>
    <t>当該値(N-4)</t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</si>
  <si>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"/>
  </si>
  <si>
    <t>年度</t>
    <rPh sb="0" eb="2">
      <t>ネンド</t>
    </rPh>
    <phoneticPr fontId="1"/>
  </si>
  <si>
    <t>収容台数(台)</t>
  </si>
  <si>
    <t>⑧設備投資見込額(千円)</t>
  </si>
  <si>
    <t>一時間当たりの基本料金(円)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</si>
  <si>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</si>
  <si>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⑪</t>
  </si>
  <si>
    <t>①</t>
  </si>
  <si>
    <t>－</t>
  </si>
  <si>
    <t>項番</t>
    <rPh sb="0" eb="2">
      <t>コウバン</t>
    </rPh>
    <phoneticPr fontId="1"/>
  </si>
  <si>
    <t>類似施設平均値（平均値）</t>
  </si>
  <si>
    <t>【】</t>
  </si>
  <si>
    <t>令和5年度全国平均</t>
    <rPh sb="0" eb="2">
      <t>レイワ</t>
    </rPh>
    <rPh sb="3" eb="5">
      <t>ネンド</t>
    </rPh>
    <phoneticPr fontId="1"/>
  </si>
  <si>
    <t>-</t>
  </si>
  <si>
    <t>⑦敷地の地価(千円)</t>
  </si>
  <si>
    <t>分析欄</t>
    <rPh sb="0" eb="2">
      <t>ブンセキ</t>
    </rPh>
    <rPh sb="2" eb="3">
      <t>ラン</t>
    </rPh>
    <phoneticPr fontId="1"/>
  </si>
  <si>
    <t>③駐車台数一台当たりの他会計補助金額(円)</t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</si>
  <si>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</si>
  <si>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1.収益等の状況</t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</si>
  <si>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"/>
  </si>
  <si>
    <t>3.利用の状況</t>
  </si>
  <si>
    <t>施設CD</t>
    <rPh sb="0" eb="2">
      <t>シセツ</t>
    </rPh>
    <phoneticPr fontId="1"/>
  </si>
  <si>
    <t>2. 資産等の状況について</t>
  </si>
  <si>
    <t>平均値</t>
    <rPh sb="0" eb="2">
      <t>ヘイキン</t>
    </rPh>
    <rPh sb="2" eb="3">
      <t>チ</t>
    </rPh>
    <phoneticPr fontId="1"/>
  </si>
  <si>
    <t>3. 利用の状況について</t>
  </si>
  <si>
    <t>2.資産等の状況</t>
  </si>
  <si>
    <t>⑥</t>
  </si>
  <si>
    <t>全体総括</t>
    <rPh sb="0" eb="2">
      <t>ゼンタイ</t>
    </rPh>
    <rPh sb="2" eb="4">
      <t>ソウカツ</t>
    </rPh>
    <phoneticPr fontId="1"/>
  </si>
  <si>
    <t>⑦</t>
  </si>
  <si>
    <t>全国平均</t>
    <rPh sb="0" eb="2">
      <t>ゼンコク</t>
    </rPh>
    <rPh sb="2" eb="4">
      <t>ヘイキン</t>
    </rPh>
    <phoneticPr fontId="1"/>
  </si>
  <si>
    <t>⑨</t>
  </si>
  <si>
    <t>②</t>
  </si>
  <si>
    <t>③</t>
  </si>
  <si>
    <t>⑤</t>
  </si>
  <si>
    <t>中項目</t>
    <rPh sb="0" eb="1">
      <t>チュウ</t>
    </rPh>
    <rPh sb="1" eb="3">
      <t>コウモク</t>
    </rPh>
    <phoneticPr fontId="1"/>
  </si>
  <si>
    <t>⑩</t>
  </si>
  <si>
    <t>類似施設平均(N-3)</t>
  </si>
  <si>
    <t>団体CD</t>
    <rPh sb="0" eb="2">
      <t>ダンタイ</t>
    </rPh>
    <phoneticPr fontId="1"/>
  </si>
  <si>
    <t>業務CD</t>
    <rPh sb="0" eb="2">
      <t>ギョウム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</si>
  <si>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</si>
  <si>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④売上高ＧＯＰ比率(％)</t>
  </si>
  <si>
    <t>⑥有形固定資産減価償却率(％)</t>
  </si>
  <si>
    <t>⑦敷地の
地価(千円)</t>
  </si>
  <si>
    <t>⑧設備投資
見込額(千円)</t>
  </si>
  <si>
    <t>⑨累積欠損金比率(％)</t>
  </si>
  <si>
    <t>⑩企業債残高対料金収入比率(％)</t>
  </si>
  <si>
    <t>⑪稼働率(％)</t>
  </si>
  <si>
    <t>小項目</t>
    <rPh sb="0" eb="3">
      <t>ショウコウモク</t>
    </rPh>
    <phoneticPr fontId="1"/>
  </si>
  <si>
    <t>表参照用</t>
    <rPh sb="0" eb="1">
      <t>ヒョウ</t>
    </rPh>
    <rPh sb="1" eb="4">
      <t>サンショウヨウ</t>
    </rPh>
    <phoneticPr fontId="1"/>
  </si>
  <si>
    <t>団体名</t>
    <rPh sb="0" eb="3">
      <t>ダンタイメイ</t>
    </rPh>
    <phoneticPr fontId="1"/>
  </si>
  <si>
    <t>施設名称</t>
    <rPh sb="0" eb="2">
      <t>シセツ</t>
    </rPh>
    <rPh sb="2" eb="4">
      <t>メイショウ</t>
    </rPh>
    <phoneticPr fontId="1"/>
  </si>
  <si>
    <t>業務名称</t>
    <rPh sb="0" eb="4">
      <t>ギョウムメイショウ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</si>
  <si>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</si>
  <si>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</si>
  <si>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</si>
  <si>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</si>
  <si>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</si>
  <si>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</si>
  <si>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</si>
  <si>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</si>
  <si>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立体式</t>
  </si>
  <si>
    <t>収容台数（台）</t>
  </si>
  <si>
    <t>一時間当たりの基本料金（円）</t>
  </si>
  <si>
    <t>指定管理者制度の導入</t>
  </si>
  <si>
    <t>当該値(N-3)</t>
  </si>
  <si>
    <t>当該値(N-2)</t>
  </si>
  <si>
    <t>当該値(N-1)</t>
  </si>
  <si>
    <t>当該値(N)</t>
  </si>
  <si>
    <t>類似施設平均(N-4)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</si>
  <si>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</si>
  <si>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</si>
  <si>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</si>
  <si>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</si>
  <si>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1"/>
  </si>
  <si>
    <t xml:space="preserve"> </t>
  </si>
  <si>
    <t>茨城県　水戸市</t>
  </si>
  <si>
    <t>水戸市五軒町立体駐車場</t>
  </si>
  <si>
    <t>法非適用</t>
  </si>
  <si>
    <t>駐車場整備事業</t>
  </si>
  <si>
    <t>Ａ１Ｂ２</t>
  </si>
  <si>
    <t>該当数値なし</t>
  </si>
  <si>
    <t>都市計画駐車場</t>
  </si>
  <si>
    <t>公共施設</t>
  </si>
  <si>
    <t>有</t>
  </si>
  <si>
    <t>無</t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</si>
  <si>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</si>
  <si>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</si>
  <si>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</si>
  <si>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</si>
  <si>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 xml:space="preserve">　企業債残高対料金収入比率については，収益が低いため，平均値より低くなっている。
　今後，企業債残高対料金収入比率を改善するためには，一層の利用促進や料金等の見直しに取り組み，料金収入を上げる必要がある。
</t>
    <rPh sb="27" eb="30">
      <t>ヘイキンチ</t>
    </rPh>
    <rPh sb="32" eb="33">
      <t>ヒク</t>
    </rPh>
    <phoneticPr fontId="1"/>
  </si>
  <si>
    <t>　令和５年度から供用された駐車場のため，周知が十分ではなく収益が低いため，GOP比率，EBITDAともに，平均値を下回っている。
　一方，他会計補助金比率は０％となっており，独立採算制がとれた運営ができている。
　さらなる利益の確保とともに，収益性の改善のために，利用促進に取り組む他，料金等の見直しについて検討を進めていく必要がある。</t>
    <rPh sb="1" eb="3">
      <t>レイワ</t>
    </rPh>
    <rPh sb="4" eb="6">
      <t>ネンド</t>
    </rPh>
    <rPh sb="8" eb="10">
      <t>キョウヨウ</t>
    </rPh>
    <rPh sb="13" eb="16">
      <t>チュウシャジョウ</t>
    </rPh>
    <rPh sb="20" eb="22">
      <t>シュウチ</t>
    </rPh>
    <rPh sb="23" eb="25">
      <t>ジュウブン</t>
    </rPh>
    <rPh sb="29" eb="31">
      <t>シュウエキ</t>
    </rPh>
    <rPh sb="32" eb="33">
      <t>ヒク</t>
    </rPh>
    <rPh sb="40" eb="42">
      <t>ヒリツ</t>
    </rPh>
    <rPh sb="53" eb="56">
      <t>ヘイキンチ</t>
    </rPh>
    <rPh sb="57" eb="59">
      <t>シタマワ</t>
    </rPh>
    <rPh sb="66" eb="68">
      <t>イッポウ</t>
    </rPh>
    <rPh sb="69" eb="70">
      <t>タ</t>
    </rPh>
    <rPh sb="70" eb="72">
      <t>カイケイ</t>
    </rPh>
    <rPh sb="72" eb="75">
      <t>ホジョキン</t>
    </rPh>
    <rPh sb="75" eb="77">
      <t>ヒリツ</t>
    </rPh>
    <rPh sb="87" eb="92">
      <t>ドクリツサイサンセイ</t>
    </rPh>
    <rPh sb="96" eb="98">
      <t>ウンエイ</t>
    </rPh>
    <rPh sb="111" eb="113">
      <t>リエキ</t>
    </rPh>
    <rPh sb="114" eb="116">
      <t>カクホ</t>
    </rPh>
    <rPh sb="121" eb="124">
      <t>シュウエキセイ</t>
    </rPh>
    <rPh sb="125" eb="127">
      <t>カイゼン</t>
    </rPh>
    <rPh sb="132" eb="134">
      <t>リヨウ</t>
    </rPh>
    <rPh sb="134" eb="136">
      <t>ソクシン</t>
    </rPh>
    <rPh sb="137" eb="138">
      <t>ト</t>
    </rPh>
    <rPh sb="139" eb="140">
      <t>ク</t>
    </rPh>
    <rPh sb="141" eb="142">
      <t>ホカ</t>
    </rPh>
    <rPh sb="143" eb="145">
      <t>リョウキン</t>
    </rPh>
    <rPh sb="145" eb="146">
      <t>トウ</t>
    </rPh>
    <rPh sb="147" eb="149">
      <t>ミナオ</t>
    </rPh>
    <rPh sb="154" eb="156">
      <t>ケントウ</t>
    </rPh>
    <rPh sb="157" eb="158">
      <t>スス</t>
    </rPh>
    <rPh sb="162" eb="164">
      <t>ヒツヨウ</t>
    </rPh>
    <phoneticPr fontId="1"/>
  </si>
  <si>
    <t>　稼働率が低いため，収益的収支比率も低くなっているため，定期駐車も含め，一般利用を強化していくことが課題である。
　経営改善に向けて，広報の強化や定期駐車の導入など，収益を向上させる取組みについて検討を進めていく必要がある。</t>
    <rPh sb="5" eb="6">
      <t>ヒク</t>
    </rPh>
    <rPh sb="10" eb="12">
      <t>シュウエキ</t>
    </rPh>
    <rPh sb="12" eb="13">
      <t>テキ</t>
    </rPh>
    <rPh sb="13" eb="15">
      <t>シュウシ</t>
    </rPh>
    <rPh sb="15" eb="17">
      <t>ヒリツ</t>
    </rPh>
    <rPh sb="18" eb="19">
      <t>ヒク</t>
    </rPh>
    <rPh sb="28" eb="30">
      <t>テイキ</t>
    </rPh>
    <rPh sb="30" eb="32">
      <t>チュウシャ</t>
    </rPh>
    <rPh sb="33" eb="34">
      <t>フク</t>
    </rPh>
    <rPh sb="36" eb="38">
      <t>イッパン</t>
    </rPh>
    <rPh sb="38" eb="40">
      <t>リヨウ</t>
    </rPh>
    <rPh sb="41" eb="43">
      <t>キョウカ</t>
    </rPh>
    <rPh sb="50" eb="52">
      <t>カダイ</t>
    </rPh>
    <rPh sb="58" eb="60">
      <t>ケイエイ</t>
    </rPh>
    <rPh sb="60" eb="62">
      <t>カイゼン</t>
    </rPh>
    <rPh sb="63" eb="64">
      <t>ム</t>
    </rPh>
    <rPh sb="67" eb="69">
      <t>コウホウ</t>
    </rPh>
    <rPh sb="70" eb="72">
      <t>キョウカ</t>
    </rPh>
    <rPh sb="73" eb="75">
      <t>テイキ</t>
    </rPh>
    <rPh sb="75" eb="77">
      <t>チュウシャ</t>
    </rPh>
    <rPh sb="78" eb="80">
      <t>ドウニュウ</t>
    </rPh>
    <rPh sb="83" eb="85">
      <t>シュウエキ</t>
    </rPh>
    <rPh sb="86" eb="88">
      <t>コウジョウ</t>
    </rPh>
    <rPh sb="91" eb="93">
      <t>トリクミ</t>
    </rPh>
    <rPh sb="98" eb="100">
      <t>ケントウ</t>
    </rPh>
    <rPh sb="101" eb="102">
      <t>スス</t>
    </rPh>
    <rPh sb="106" eb="108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</si>
</sst>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.0;&quot;△ &quot;#,##0.0"/>
    <numFmt numFmtId="177" formatCode="ge"/>
    <numFmt numFmtId="178" formatCode="gee"/>
    <numFmt numFmtId="179" formatCode="#,##0.0;&quot;△&quot;#,##0.0"/>
    <numFmt numFmtId="180" formatCode="#,##0;&quot;△&quot;#,##0"/>
    <numFmt numFmtId="181" formatCode="#,##0;&quot;△ &quot;#,##0"/>
    <numFmt numFmtId="182" formatCode="0.00_);[Red]\(0.00\)"/>
    <numFmt numFmtId="183" formatCode="#,##0.00;&quot;△&quot;#,##0.00"/>
  </numFmts>
  <fonts count="1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ＭＳ Ｐゴシック"/>
      <family val="3"/>
    </font>
    <font>
      <b/>
      <sz val="11"/>
      <color auto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1"/>
      <color auto="1"/>
      <name val="ＭＳ ゴシック"/>
      <family val="3"/>
    </font>
    <font>
      <sz val="18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176" fontId="3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176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77" fontId="8" fillId="0" borderId="0" xfId="0" applyNumberFormat="1" applyFont="1" applyAlignment="1">
      <alignment vertical="center" shrinkToFit="1"/>
    </xf>
    <xf numFmtId="178" fontId="8" fillId="0" borderId="10" xfId="0" applyNumberFormat="1" applyFont="1" applyBorder="1" applyAlignment="1" applyProtection="1">
      <alignment horizontal="center" vertical="center" shrinkToFit="1"/>
      <protection hidden="1"/>
    </xf>
    <xf numFmtId="179" fontId="8" fillId="0" borderId="10" xfId="0" applyNumberFormat="1" applyFont="1" applyBorder="1" applyAlignment="1" applyProtection="1">
      <alignment horizontal="center" vertical="center" shrinkToFit="1"/>
      <protection hidden="1"/>
    </xf>
    <xf numFmtId="178" fontId="8" fillId="0" borderId="11" xfId="0" applyNumberFormat="1" applyFont="1" applyBorder="1" applyAlignment="1" applyProtection="1">
      <alignment horizontal="center" vertical="center" shrinkToFit="1"/>
      <protection hidden="1"/>
    </xf>
    <xf numFmtId="179" fontId="8" fillId="0" borderId="11" xfId="0" applyNumberFormat="1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>
      <alignment horizontal="center" vertical="center" shrinkToFit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179" fontId="8" fillId="0" borderId="9" xfId="0" applyNumberFormat="1" applyFont="1" applyBorder="1" applyAlignment="1" applyProtection="1">
      <alignment horizontal="center" vertical="center" shrinkToFit="1"/>
      <protection hidden="1"/>
    </xf>
    <xf numFmtId="180" fontId="8" fillId="0" borderId="9" xfId="0" applyNumberFormat="1" applyFont="1" applyBorder="1" applyAlignment="1" applyProtection="1">
      <alignment horizontal="center" vertical="center" shrinkToFit="1"/>
      <protection hidden="1"/>
    </xf>
    <xf numFmtId="178" fontId="8" fillId="0" borderId="12" xfId="0" applyNumberFormat="1" applyFont="1" applyBorder="1" applyAlignment="1" applyProtection="1">
      <alignment horizontal="center" vertical="center" shrinkToFit="1"/>
      <protection hidden="1"/>
    </xf>
    <xf numFmtId="179" fontId="8" fillId="0" borderId="12" xfId="0" applyNumberFormat="1" applyFont="1" applyBorder="1" applyAlignment="1" applyProtection="1">
      <alignment horizontal="center" vertical="center" shrinkToFit="1"/>
      <protection hidden="1"/>
    </xf>
    <xf numFmtId="0" fontId="2" fillId="2" borderId="13" xfId="0" applyFont="1" applyFill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176" fontId="3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181" fontId="5" fillId="0" borderId="4" xfId="1" applyNumberFormat="1" applyFont="1" applyBorder="1" applyAlignment="1" applyProtection="1">
      <alignment horizontal="center" vertical="center" shrinkToFit="1"/>
      <protection hidden="1"/>
    </xf>
    <xf numFmtId="181" fontId="5" fillId="0" borderId="5" xfId="1" applyNumberFormat="1" applyFont="1" applyBorder="1" applyAlignment="1" applyProtection="1">
      <alignment horizontal="center" vertical="center" shrinkToFit="1"/>
      <protection hidden="1"/>
    </xf>
    <xf numFmtId="181" fontId="5" fillId="0" borderId="6" xfId="1" applyNumberFormat="1" applyFont="1" applyBorder="1" applyAlignment="1" applyProtection="1">
      <alignment horizontal="center" vertical="center" shrinkToFit="1"/>
      <protection hidden="1"/>
    </xf>
    <xf numFmtId="181" fontId="5" fillId="0" borderId="8" xfId="1" applyNumberFormat="1" applyFont="1" applyBorder="1" applyAlignment="1" applyProtection="1">
      <alignment horizontal="center" vertical="center" shrinkToFit="1"/>
      <protection hidden="1"/>
    </xf>
    <xf numFmtId="181" fontId="5" fillId="0" borderId="0" xfId="1" applyNumberFormat="1" applyFont="1" applyBorder="1" applyAlignment="1" applyProtection="1">
      <alignment horizontal="center" vertical="center" shrinkToFit="1"/>
      <protection hidden="1"/>
    </xf>
    <xf numFmtId="181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8" fillId="0" borderId="0" xfId="0" applyNumberFormat="1" applyFont="1" applyAlignment="1">
      <alignment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2" fillId="2" borderId="14" xfId="0" applyFont="1" applyFill="1" applyBorder="1" applyAlignment="1">
      <alignment horizontal="center" vertical="center" shrinkToFit="1"/>
    </xf>
    <xf numFmtId="181" fontId="3" fillId="0" borderId="14" xfId="0" applyNumberFormat="1" applyFont="1" applyBorder="1" applyAlignment="1" applyProtection="1">
      <alignment horizontal="center" vertical="center" shrinkToFit="1"/>
      <protection hidden="1"/>
    </xf>
    <xf numFmtId="181" fontId="5" fillId="0" borderId="15" xfId="1" applyNumberFormat="1" applyFont="1" applyBorder="1" applyAlignment="1" applyProtection="1">
      <alignment horizontal="center" vertical="center" shrinkToFit="1"/>
      <protection hidden="1"/>
    </xf>
    <xf numFmtId="181" fontId="5" fillId="0" borderId="1" xfId="1" applyNumberFormat="1" applyFont="1" applyBorder="1" applyAlignment="1" applyProtection="1">
      <alignment horizontal="center" vertical="center" shrinkToFit="1"/>
      <protection hidden="1"/>
    </xf>
    <xf numFmtId="181" fontId="5" fillId="0" borderId="16" xfId="1" applyNumberFormat="1" applyFont="1" applyBorder="1" applyAlignment="1" applyProtection="1">
      <alignment horizontal="center" vertical="center" shrinkToFit="1"/>
      <protection hidden="1"/>
    </xf>
    <xf numFmtId="181" fontId="8" fillId="0" borderId="0" xfId="0" applyNumberFormat="1" applyFont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177" fontId="8" fillId="0" borderId="1" xfId="0" applyNumberFormat="1" applyFont="1" applyBorder="1" applyAlignment="1">
      <alignment vertical="center" shrinkToFit="1"/>
    </xf>
    <xf numFmtId="181" fontId="8" fillId="0" borderId="1" xfId="0" applyNumberFormat="1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38" fontId="5" fillId="0" borderId="0" xfId="1" applyFont="1" applyBorder="1" applyAlignment="1">
      <alignment vertical="center"/>
    </xf>
    <xf numFmtId="0" fontId="2" fillId="0" borderId="16" xfId="0" applyFont="1" applyBorder="1">
      <alignment vertical="center"/>
    </xf>
    <xf numFmtId="0" fontId="0" fillId="0" borderId="1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top" shrinkToFit="1"/>
      <protection hidden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4" xfId="0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8" fontId="0" fillId="0" borderId="14" xfId="0" applyNumberForma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5" borderId="14" xfId="1" applyNumberFormat="1" applyFont="1" applyFill="1" applyBorder="1" applyAlignment="1">
      <alignment vertical="center" shrinkToFit="1"/>
    </xf>
    <xf numFmtId="176" fontId="0" fillId="0" borderId="14" xfId="1" applyNumberFormat="1" applyFont="1" applyBorder="1" applyAlignment="1">
      <alignment vertical="center" shrinkToFit="1"/>
    </xf>
    <xf numFmtId="181" fontId="0" fillId="5" borderId="14" xfId="1" applyNumberFormat="1" applyFont="1" applyFill="1" applyBorder="1" applyAlignment="1">
      <alignment vertical="center" shrinkToFit="1"/>
    </xf>
    <xf numFmtId="181" fontId="0" fillId="0" borderId="14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9" fontId="0" fillId="5" borderId="14" xfId="1" applyNumberFormat="1" applyFont="1" applyFill="1" applyBorder="1" applyAlignment="1">
      <alignment vertical="center" shrinkToFit="1"/>
    </xf>
    <xf numFmtId="179" fontId="0" fillId="0" borderId="14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180" fontId="0" fillId="5" borderId="14" xfId="1" applyNumberFormat="1" applyFont="1" applyFill="1" applyBorder="1" applyAlignment="1">
      <alignment vertical="center" shrinkToFit="1"/>
    </xf>
    <xf numFmtId="180" fontId="0" fillId="0" borderId="14" xfId="1" applyNumberFormat="1" applyFont="1" applyBorder="1" applyAlignment="1">
      <alignment vertical="center" shrinkToFit="1"/>
    </xf>
    <xf numFmtId="183" fontId="0" fillId="0" borderId="0" xfId="1" applyNumberFormat="1" applyFont="1" applyFill="1" applyBorder="1" applyAlignment="1">
      <alignment vertical="center" shrinkToFit="1"/>
    </xf>
    <xf numFmtId="180" fontId="0" fillId="0" borderId="14" xfId="0" applyNumberFormat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％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7191801406503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27.7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186.3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05068279508539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134.19999999999999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333.3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98548859277205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9347382301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75897096832361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7.6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10065917332852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407913486005089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161.69999999999999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4428683055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-192.6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516543447336258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-16017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18662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11430</xdr:colOff>
      <xdr:row>16</xdr:row>
      <xdr:rowOff>11430</xdr:rowOff>
    </xdr:from>
    <xdr:to xmlns:xdr="http://schemas.openxmlformats.org/drawingml/2006/spreadsheetDrawing">
      <xdr:col>118</xdr:col>
      <xdr:colOff>22225</xdr:colOff>
      <xdr:row>32</xdr:row>
      <xdr:rowOff>156845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275</xdr:col>
      <xdr:colOff>5080</xdr:colOff>
      <xdr:row>62</xdr:row>
      <xdr:rowOff>11430</xdr:rowOff>
    </xdr:from>
    <xdr:to xmlns:xdr="http://schemas.openxmlformats.org/drawingml/2006/spreadsheetDrawing">
      <xdr:col>363</xdr:col>
      <xdr:colOff>6350</xdr:colOff>
      <xdr:row>78</xdr:row>
      <xdr:rowOff>156845</xdr:rowOff>
    </xdr:to>
    <xdr:graphicFrame macro="">
      <xdr:nvGraphicFramePr>
        <xdr:cNvPr id="3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183</xdr:col>
      <xdr:colOff>3175</xdr:colOff>
      <xdr:row>62</xdr:row>
      <xdr:rowOff>11430</xdr:rowOff>
    </xdr:from>
    <xdr:to xmlns:xdr="http://schemas.openxmlformats.org/drawingml/2006/spreadsheetDrawing">
      <xdr:col>271</xdr:col>
      <xdr:colOff>4445</xdr:colOff>
      <xdr:row>78</xdr:row>
      <xdr:rowOff>156845</xdr:rowOff>
    </xdr:to>
    <xdr:graphicFrame macro="">
      <xdr:nvGraphicFramePr>
        <xdr:cNvPr id="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6</xdr:col>
      <xdr:colOff>45085</xdr:colOff>
      <xdr:row>62</xdr:row>
      <xdr:rowOff>11430</xdr:rowOff>
    </xdr:from>
    <xdr:to xmlns:xdr="http://schemas.openxmlformats.org/drawingml/2006/spreadsheetDrawing">
      <xdr:col>95</xdr:col>
      <xdr:colOff>1270</xdr:colOff>
      <xdr:row>78</xdr:row>
      <xdr:rowOff>156845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128</xdr:col>
      <xdr:colOff>5715</xdr:colOff>
      <xdr:row>16</xdr:row>
      <xdr:rowOff>0</xdr:rowOff>
    </xdr:from>
    <xdr:to xmlns:xdr="http://schemas.openxmlformats.org/drawingml/2006/spreadsheetDrawing">
      <xdr:col>239</xdr:col>
      <xdr:colOff>16510</xdr:colOff>
      <xdr:row>32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37</xdr:row>
      <xdr:rowOff>0</xdr:rowOff>
    </xdr:from>
    <xdr:to xmlns:xdr="http://schemas.openxmlformats.org/drawingml/2006/spreadsheetDrawing">
      <xdr:col>118</xdr:col>
      <xdr:colOff>22225</xdr:colOff>
      <xdr:row>53</xdr:row>
      <xdr:rowOff>145415</xdr:rowOff>
    </xdr:to>
    <xdr:graphicFrame macro="">
      <xdr:nvGraphicFramePr>
        <xdr:cNvPr id="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249</xdr:col>
      <xdr:colOff>0</xdr:colOff>
      <xdr:row>16</xdr:row>
      <xdr:rowOff>0</xdr:rowOff>
    </xdr:from>
    <xdr:to xmlns:xdr="http://schemas.openxmlformats.org/drawingml/2006/spreadsheetDrawing">
      <xdr:col>360</xdr:col>
      <xdr:colOff>11430</xdr:colOff>
      <xdr:row>32</xdr:row>
      <xdr:rowOff>145415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128</xdr:col>
      <xdr:colOff>5715</xdr:colOff>
      <xdr:row>37</xdr:row>
      <xdr:rowOff>0</xdr:rowOff>
    </xdr:from>
    <xdr:to xmlns:xdr="http://schemas.openxmlformats.org/drawingml/2006/spreadsheetDrawing">
      <xdr:col>239</xdr:col>
      <xdr:colOff>16510</xdr:colOff>
      <xdr:row>53</xdr:row>
      <xdr:rowOff>145415</xdr:rowOff>
    </xdr:to>
    <xdr:graphicFrame macro="">
      <xdr:nvGraphicFramePr>
        <xdr:cNvPr id="9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249</xdr:col>
      <xdr:colOff>0</xdr:colOff>
      <xdr:row>37</xdr:row>
      <xdr:rowOff>0</xdr:rowOff>
    </xdr:from>
    <xdr:to xmlns:xdr="http://schemas.openxmlformats.org/drawingml/2006/spreadsheetDrawing">
      <xdr:col>360</xdr:col>
      <xdr:colOff>11430</xdr:colOff>
      <xdr:row>53</xdr:row>
      <xdr:rowOff>145415</xdr:rowOff>
    </xdr:to>
    <xdr:graphicFrame macro="">
      <xdr:nvGraphicFramePr>
        <xdr:cNvPr id="10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7</xdr:col>
      <xdr:colOff>0</xdr:colOff>
      <xdr:row>63</xdr:row>
      <xdr:rowOff>57150</xdr:rowOff>
    </xdr:from>
    <xdr:to xmlns:xdr="http://schemas.openxmlformats.org/drawingml/2006/spreadsheetDrawing">
      <xdr:col>95</xdr:col>
      <xdr:colOff>0</xdr:colOff>
      <xdr:row>78</xdr:row>
      <xdr:rowOff>154940</xdr:rowOff>
    </xdr:to>
    <xdr:sp macro="" textlink="">
      <xdr:nvSpPr>
        <xdr:cNvPr id="11" name="テキスト ボックス 10"/>
        <xdr:cNvSpPr txBox="1"/>
      </xdr:nvSpPr>
      <xdr:spPr>
        <a:xfrm>
          <a:off x="504825" y="10906125"/>
          <a:ext cx="419100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182</xdr:col>
      <xdr:colOff>43815</xdr:colOff>
      <xdr:row>63</xdr:row>
      <xdr:rowOff>57150</xdr:rowOff>
    </xdr:from>
    <xdr:to xmlns:xdr="http://schemas.openxmlformats.org/drawingml/2006/spreadsheetDrawing">
      <xdr:col>270</xdr:col>
      <xdr:colOff>43815</xdr:colOff>
      <xdr:row>78</xdr:row>
      <xdr:rowOff>154940</xdr:rowOff>
    </xdr:to>
    <xdr:sp macro="" textlink="">
      <xdr:nvSpPr>
        <xdr:cNvPr id="12" name="テキスト ボックス 11"/>
        <xdr:cNvSpPr txBox="1"/>
      </xdr:nvSpPr>
      <xdr:spPr>
        <a:xfrm>
          <a:off x="8883015" y="10906125"/>
          <a:ext cx="421005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【1,905.8】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404123" y="200036"/>
          <a:ext cx="78814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419591" y="200036"/>
          <a:ext cx="79172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406185" y="188482"/>
          <a:ext cx="78862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NR88"/>
  <sheetViews>
    <sheetView showGridLines="0" tabSelected="1" topLeftCell="DQ54" zoomScale="85" zoomScaleNormal="85" zoomScaleSheetLayoutView="70" workbookViewId="0">
      <selection activeCell="ND66" sqref="ND66:NR82"/>
    </sheetView>
  </sheetViews>
  <sheetFormatPr defaultColWidth="2.625" defaultRowHeight="13.5"/>
  <cols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5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</row>
    <row r="3" spans="1:382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</row>
    <row r="4" spans="1:382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</row>
    <row r="5" spans="1:382" ht="9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</row>
    <row r="6" spans="1:382" ht="18.75" customHeight="1">
      <c r="A6" s="2"/>
      <c r="B6" s="6" t="str">
        <f>データ!H6&amp;"　"&amp;データ!I6</f>
        <v>茨城県水戸市　水戸市五軒町立体駐車場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</row>
    <row r="7" spans="1:382" ht="18.75" customHeight="1">
      <c r="A7" s="2"/>
      <c r="B7" s="7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41"/>
      <c r="AQ7" s="7" t="s">
        <v>2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41"/>
      <c r="CF7" s="7" t="s">
        <v>10</v>
      </c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41"/>
      <c r="DU7" s="55" t="s">
        <v>13</v>
      </c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7" t="s">
        <v>8</v>
      </c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57" t="s">
        <v>11</v>
      </c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 t="s">
        <v>14</v>
      </c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 t="s">
        <v>16</v>
      </c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"/>
      <c r="ND7" s="76" t="s">
        <v>17</v>
      </c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95"/>
    </row>
    <row r="8" spans="1:382" ht="18.75" customHeight="1">
      <c r="A8" s="2"/>
      <c r="B8" s="8" t="str">
        <f>データ!J7</f>
        <v>法非適用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42"/>
      <c r="AQ8" s="8" t="str">
        <f>データ!K7</f>
        <v>駐車場整備事業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42"/>
      <c r="CF8" s="8" t="str">
        <f>データ!L7</f>
        <v>-</v>
      </c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42"/>
      <c r="DU8" s="56" t="str">
        <f>データ!M7</f>
        <v>Ａ１Ｂ２</v>
      </c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 t="str">
        <f>データ!N7</f>
        <v>非設置</v>
      </c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56" t="str">
        <f>データ!S7</f>
        <v>公共施設</v>
      </c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 t="str">
        <f>データ!T7</f>
        <v>有</v>
      </c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8">
        <f>データ!U7</f>
        <v>6983</v>
      </c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"/>
      <c r="ND8" s="77" t="s">
        <v>19</v>
      </c>
      <c r="NE8" s="86"/>
      <c r="NF8" s="92" t="s">
        <v>21</v>
      </c>
      <c r="NG8" s="92"/>
      <c r="NH8" s="92"/>
      <c r="NI8" s="92"/>
      <c r="NJ8" s="92"/>
      <c r="NK8" s="92"/>
      <c r="NL8" s="92"/>
      <c r="NM8" s="92"/>
      <c r="NN8" s="92"/>
      <c r="NO8" s="92"/>
      <c r="NP8" s="92"/>
      <c r="NQ8" s="96"/>
    </row>
    <row r="9" spans="1:382" ht="18.75" customHeight="1">
      <c r="A9" s="2"/>
      <c r="B9" s="7" t="s">
        <v>23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41"/>
      <c r="AQ9" s="7" t="s">
        <v>26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41"/>
      <c r="CF9" s="7" t="s">
        <v>27</v>
      </c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41"/>
      <c r="DU9" s="57" t="s">
        <v>30</v>
      </c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57" t="s">
        <v>32</v>
      </c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 t="s">
        <v>34</v>
      </c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 t="s">
        <v>35</v>
      </c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"/>
      <c r="ND9" s="78" t="s">
        <v>38</v>
      </c>
      <c r="NE9" s="87"/>
      <c r="NF9" s="93" t="s">
        <v>40</v>
      </c>
      <c r="NG9" s="93"/>
      <c r="NH9" s="93"/>
      <c r="NI9" s="93"/>
      <c r="NJ9" s="93"/>
      <c r="NK9" s="93"/>
      <c r="NL9" s="93"/>
      <c r="NM9" s="93"/>
      <c r="NN9" s="93"/>
      <c r="NO9" s="93"/>
      <c r="NP9" s="93"/>
      <c r="NQ9" s="97"/>
    </row>
    <row r="10" spans="1:382" ht="18.75" customHeight="1">
      <c r="A10" s="2"/>
      <c r="B10" s="9" t="str">
        <f>データ!O7</f>
        <v>該当数値なし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43"/>
      <c r="AQ10" s="44" t="s">
        <v>111</v>
      </c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6"/>
      <c r="CF10" s="8" t="str">
        <f>データ!Q7</f>
        <v>立体式</v>
      </c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42"/>
      <c r="DU10" s="58">
        <f>データ!R7</f>
        <v>1</v>
      </c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58">
        <f>データ!V7</f>
        <v>283</v>
      </c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>
        <f>データ!W7</f>
        <v>200</v>
      </c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6" t="str">
        <f>データ!X7</f>
        <v>無</v>
      </c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2"/>
      <c r="ND10" s="79" t="s">
        <v>41</v>
      </c>
      <c r="NE10" s="88"/>
      <c r="NF10" s="94" t="s">
        <v>42</v>
      </c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8"/>
    </row>
    <row r="11" spans="1:382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81" t="s">
        <v>45</v>
      </c>
      <c r="NE11" s="81"/>
      <c r="NF11" s="81"/>
      <c r="NG11" s="81"/>
      <c r="NH11" s="81"/>
      <c r="NI11" s="81"/>
      <c r="NJ11" s="81"/>
      <c r="NK11" s="81"/>
      <c r="NL11" s="81"/>
      <c r="NM11" s="81"/>
      <c r="NN11" s="81"/>
      <c r="NO11" s="81"/>
      <c r="NP11" s="81"/>
      <c r="NQ11" s="81"/>
      <c r="NR11" s="81"/>
    </row>
    <row r="12" spans="1:382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81"/>
      <c r="NE12" s="81"/>
      <c r="NF12" s="81"/>
      <c r="NG12" s="81"/>
      <c r="NH12" s="81"/>
      <c r="NI12" s="81"/>
      <c r="NJ12" s="81"/>
      <c r="NK12" s="81"/>
      <c r="NL12" s="81"/>
      <c r="NM12" s="81"/>
      <c r="NN12" s="81"/>
      <c r="NO12" s="81"/>
      <c r="NP12" s="81"/>
      <c r="NQ12" s="81"/>
      <c r="NR12" s="81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80"/>
      <c r="NE13" s="80"/>
      <c r="NF13" s="80"/>
      <c r="NG13" s="80"/>
      <c r="NH13" s="80"/>
      <c r="NI13" s="80"/>
      <c r="NJ13" s="80"/>
      <c r="NK13" s="80"/>
      <c r="NL13" s="80"/>
      <c r="NM13" s="80"/>
      <c r="NN13" s="80"/>
      <c r="NO13" s="80"/>
      <c r="NP13" s="80"/>
      <c r="NQ13" s="80"/>
      <c r="NR13" s="80"/>
    </row>
    <row r="14" spans="1:382" ht="13.5" customHeight="1">
      <c r="A14" s="3"/>
      <c r="B14" s="10"/>
      <c r="C14" s="19"/>
      <c r="D14" s="19"/>
      <c r="E14" s="19"/>
      <c r="F14" s="19"/>
      <c r="G14" s="19"/>
      <c r="H14" s="23" t="s">
        <v>48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19"/>
      <c r="IG14" s="19"/>
      <c r="IH14" s="19"/>
      <c r="II14" s="19"/>
      <c r="IJ14" s="63"/>
      <c r="IK14" s="19"/>
      <c r="IL14" s="19"/>
      <c r="IM14" s="19"/>
      <c r="IN14" s="19"/>
      <c r="IO14" s="19"/>
      <c r="IP14" s="23" t="s">
        <v>50</v>
      </c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19"/>
      <c r="MX14" s="19"/>
      <c r="MY14" s="19"/>
      <c r="MZ14" s="19"/>
      <c r="NA14" s="19"/>
      <c r="NB14" s="63"/>
      <c r="NC14" s="2"/>
      <c r="ND14" s="82" t="s">
        <v>3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9"/>
    </row>
    <row r="15" spans="1:382" ht="13.5" customHeight="1">
      <c r="A15" s="2"/>
      <c r="B15" s="11"/>
      <c r="C15" s="20"/>
      <c r="D15" s="20"/>
      <c r="E15" s="20"/>
      <c r="F15" s="20"/>
      <c r="G15" s="20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0"/>
      <c r="IG15" s="20"/>
      <c r="IH15" s="20"/>
      <c r="II15" s="20"/>
      <c r="IJ15" s="64"/>
      <c r="IK15" s="20"/>
      <c r="IL15" s="20"/>
      <c r="IM15" s="20"/>
      <c r="IN15" s="20"/>
      <c r="IO15" s="20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0"/>
      <c r="MX15" s="20"/>
      <c r="MY15" s="20"/>
      <c r="MZ15" s="20"/>
      <c r="NA15" s="20"/>
      <c r="NB15" s="64"/>
      <c r="NC15" s="2"/>
      <c r="ND15" s="83" t="s">
        <v>120</v>
      </c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100"/>
    </row>
    <row r="16" spans="1:382" ht="13.5" customHeight="1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4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4"/>
      <c r="NC16" s="2"/>
      <c r="ND16" s="83"/>
      <c r="NE16" s="90"/>
      <c r="NF16" s="90"/>
      <c r="NG16" s="90"/>
      <c r="NH16" s="90"/>
      <c r="NI16" s="90"/>
      <c r="NJ16" s="90"/>
      <c r="NK16" s="90"/>
      <c r="NL16" s="90"/>
      <c r="NM16" s="90"/>
      <c r="NN16" s="90"/>
      <c r="NO16" s="90"/>
      <c r="NP16" s="90"/>
      <c r="NQ16" s="90"/>
      <c r="NR16" s="100"/>
    </row>
    <row r="17" spans="1:382" ht="13.5" customHeight="1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65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4"/>
      <c r="NC17" s="2"/>
      <c r="ND17" s="83"/>
      <c r="NE17" s="90"/>
      <c r="NF17" s="90"/>
      <c r="NG17" s="90"/>
      <c r="NH17" s="90"/>
      <c r="NI17" s="90"/>
      <c r="NJ17" s="90"/>
      <c r="NK17" s="90"/>
      <c r="NL17" s="90"/>
      <c r="NM17" s="90"/>
      <c r="NN17" s="90"/>
      <c r="NO17" s="90"/>
      <c r="NP17" s="90"/>
      <c r="NQ17" s="90"/>
      <c r="NR17" s="100"/>
    </row>
    <row r="18" spans="1:382" ht="13.5" customHeight="1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65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4"/>
      <c r="NC18" s="2"/>
      <c r="ND18" s="83"/>
      <c r="NE18" s="90"/>
      <c r="NF18" s="90"/>
      <c r="NG18" s="90"/>
      <c r="NH18" s="90"/>
      <c r="NI18" s="90"/>
      <c r="NJ18" s="90"/>
      <c r="NK18" s="90"/>
      <c r="NL18" s="90"/>
      <c r="NM18" s="90"/>
      <c r="NN18" s="90"/>
      <c r="NO18" s="90"/>
      <c r="NP18" s="90"/>
      <c r="NQ18" s="90"/>
      <c r="NR18" s="100"/>
    </row>
    <row r="19" spans="1:382" ht="13.5" customHeight="1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4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4"/>
      <c r="NC19" s="2"/>
      <c r="ND19" s="83"/>
      <c r="NE19" s="90"/>
      <c r="NF19" s="90"/>
      <c r="NG19" s="90"/>
      <c r="NH19" s="90"/>
      <c r="NI19" s="90"/>
      <c r="NJ19" s="90"/>
      <c r="NK19" s="90"/>
      <c r="NL19" s="90"/>
      <c r="NM19" s="90"/>
      <c r="NN19" s="90"/>
      <c r="NO19" s="90"/>
      <c r="NP19" s="90"/>
      <c r="NQ19" s="90"/>
      <c r="NR19" s="100"/>
    </row>
    <row r="20" spans="1:382" ht="13.5" customHeight="1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4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4"/>
      <c r="NC20" s="2"/>
      <c r="ND20" s="83"/>
      <c r="NE20" s="90"/>
      <c r="NF20" s="90"/>
      <c r="NG20" s="90"/>
      <c r="NH20" s="90"/>
      <c r="NI20" s="90"/>
      <c r="NJ20" s="90"/>
      <c r="NK20" s="90"/>
      <c r="NL20" s="90"/>
      <c r="NM20" s="90"/>
      <c r="NN20" s="90"/>
      <c r="NO20" s="90"/>
      <c r="NP20" s="90"/>
      <c r="NQ20" s="90"/>
      <c r="NR20" s="100"/>
    </row>
    <row r="21" spans="1:382" ht="13.5" customHeight="1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4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4"/>
      <c r="NC21" s="2"/>
      <c r="ND21" s="83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100"/>
    </row>
    <row r="22" spans="1:382" ht="13.5" customHeight="1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4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4"/>
      <c r="NC22" s="2"/>
      <c r="ND22" s="83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100"/>
    </row>
    <row r="23" spans="1:382" ht="13.5" customHeight="1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4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4"/>
      <c r="NC23" s="2"/>
      <c r="ND23" s="83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100"/>
    </row>
    <row r="24" spans="1:382" ht="13.5" customHeight="1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4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4"/>
      <c r="NC24" s="2"/>
      <c r="ND24" s="83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100"/>
    </row>
    <row r="25" spans="1:382" ht="13.5" customHeight="1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4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4"/>
      <c r="NC25" s="2"/>
      <c r="ND25" s="83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100"/>
    </row>
    <row r="26" spans="1:382" ht="13.5" customHeight="1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4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4"/>
      <c r="NC26" s="2"/>
      <c r="ND26" s="83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100"/>
    </row>
    <row r="27" spans="1:382" ht="13.5" customHeight="1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4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4"/>
      <c r="NC27" s="2"/>
      <c r="ND27" s="83"/>
      <c r="NE27" s="90"/>
      <c r="NF27" s="90"/>
      <c r="NG27" s="90"/>
      <c r="NH27" s="90"/>
      <c r="NI27" s="90"/>
      <c r="NJ27" s="90"/>
      <c r="NK27" s="90"/>
      <c r="NL27" s="90"/>
      <c r="NM27" s="90"/>
      <c r="NN27" s="90"/>
      <c r="NO27" s="90"/>
      <c r="NP27" s="90"/>
      <c r="NQ27" s="90"/>
      <c r="NR27" s="100"/>
    </row>
    <row r="28" spans="1:382" ht="13.5" customHeight="1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4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4"/>
      <c r="NC28" s="2"/>
      <c r="ND28" s="83"/>
      <c r="NE28" s="90"/>
      <c r="NF28" s="90"/>
      <c r="NG28" s="90"/>
      <c r="NH28" s="90"/>
      <c r="NI28" s="90"/>
      <c r="NJ28" s="90"/>
      <c r="NK28" s="90"/>
      <c r="NL28" s="90"/>
      <c r="NM28" s="90"/>
      <c r="NN28" s="90"/>
      <c r="NO28" s="90"/>
      <c r="NP28" s="90"/>
      <c r="NQ28" s="90"/>
      <c r="NR28" s="100"/>
    </row>
    <row r="29" spans="1:382" ht="13.5" customHeight="1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4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4"/>
      <c r="NC29" s="2"/>
      <c r="ND29" s="83"/>
      <c r="NE29" s="90"/>
      <c r="NF29" s="90"/>
      <c r="NG29" s="90"/>
      <c r="NH29" s="90"/>
      <c r="NI29" s="90"/>
      <c r="NJ29" s="90"/>
      <c r="NK29" s="90"/>
      <c r="NL29" s="90"/>
      <c r="NM29" s="90"/>
      <c r="NN29" s="90"/>
      <c r="NO29" s="90"/>
      <c r="NP29" s="90"/>
      <c r="NQ29" s="90"/>
      <c r="NR29" s="100"/>
    </row>
    <row r="30" spans="1:382" ht="13.5" customHeight="1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30"/>
      <c r="S30" s="30"/>
      <c r="T30" s="30"/>
      <c r="U30" s="36" t="str">
        <f>データ!$B$11</f>
        <v>R01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 t="str">
        <f>データ!$C$11</f>
        <v>R02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 t="str">
        <f>データ!$D$11</f>
        <v>R03</v>
      </c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 t="str">
        <f>データ!$E$11</f>
        <v>R04</v>
      </c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 t="str">
        <f>データ!$F$11</f>
        <v>R05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2"/>
      <c r="EB30" s="2"/>
      <c r="EC30" s="2"/>
      <c r="ED30" s="2"/>
      <c r="EE30" s="2"/>
      <c r="EF30" s="2"/>
      <c r="EG30" s="2"/>
      <c r="EH30" s="2"/>
      <c r="EI30" s="30"/>
      <c r="EJ30" s="30"/>
      <c r="EK30" s="30"/>
      <c r="EL30" s="36" t="str">
        <f>データ!$B$11</f>
        <v>R01</v>
      </c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 t="str">
        <f>データ!$C$11</f>
        <v>R02</v>
      </c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 t="str">
        <f>データ!$D$11</f>
        <v>R03</v>
      </c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 t="str">
        <f>データ!$E$11</f>
        <v>R04</v>
      </c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 t="str">
        <f>データ!$F$11</f>
        <v>R05</v>
      </c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0"/>
      <c r="ID30" s="30"/>
      <c r="IE30" s="30"/>
      <c r="IF30" s="30"/>
      <c r="IG30" s="30"/>
      <c r="IH30" s="30"/>
      <c r="II30" s="30"/>
      <c r="IJ30" s="66"/>
      <c r="IK30" s="30"/>
      <c r="IL30" s="30"/>
      <c r="IM30" s="30"/>
      <c r="IN30" s="30"/>
      <c r="IO30" s="30"/>
      <c r="IP30" s="30"/>
      <c r="IQ30" s="30"/>
      <c r="IR30" s="2"/>
      <c r="IS30" s="2"/>
      <c r="IT30" s="2"/>
      <c r="IU30" s="2"/>
      <c r="IV30" s="2"/>
      <c r="IW30" s="2"/>
      <c r="IX30" s="2"/>
      <c r="IY30" s="2"/>
      <c r="IZ30" s="30"/>
      <c r="JA30" s="30"/>
      <c r="JB30" s="30"/>
      <c r="JC30" s="36" t="str">
        <f>データ!$B$11</f>
        <v>R01</v>
      </c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 t="str">
        <f>データ!$C$11</f>
        <v>R02</v>
      </c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 t="str">
        <f>データ!$D$11</f>
        <v>R03</v>
      </c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 t="str">
        <f>データ!$E$11</f>
        <v>R04</v>
      </c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 t="str">
        <f>データ!$F$11</f>
        <v>R05</v>
      </c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2"/>
      <c r="MU30" s="2"/>
      <c r="MV30" s="2"/>
      <c r="MW30" s="2"/>
      <c r="MX30" s="2"/>
      <c r="MY30" s="2"/>
      <c r="MZ30" s="2"/>
      <c r="NA30" s="2"/>
      <c r="NB30" s="4"/>
      <c r="NC30" s="2"/>
      <c r="ND30" s="83"/>
      <c r="NE30" s="90"/>
      <c r="NF30" s="90"/>
      <c r="NG30" s="90"/>
      <c r="NH30" s="90"/>
      <c r="NI30" s="90"/>
      <c r="NJ30" s="90"/>
      <c r="NK30" s="90"/>
      <c r="NL30" s="90"/>
      <c r="NM30" s="90"/>
      <c r="NN30" s="90"/>
      <c r="NO30" s="90"/>
      <c r="NP30" s="90"/>
      <c r="NQ30" s="90"/>
      <c r="NR30" s="100"/>
    </row>
    <row r="31" spans="1:382" ht="13.5" customHeight="1">
      <c r="A31" s="2"/>
      <c r="B31" s="12"/>
      <c r="C31" s="2"/>
      <c r="D31" s="2"/>
      <c r="E31" s="2"/>
      <c r="F31" s="2"/>
      <c r="I31" s="25"/>
      <c r="J31" s="27" t="s">
        <v>1</v>
      </c>
      <c r="K31" s="28"/>
      <c r="L31" s="28"/>
      <c r="M31" s="28"/>
      <c r="N31" s="28"/>
      <c r="O31" s="28"/>
      <c r="P31" s="28"/>
      <c r="Q31" s="28"/>
      <c r="R31" s="28"/>
      <c r="S31" s="28"/>
      <c r="T31" s="35"/>
      <c r="U31" s="37" t="str">
        <f>データ!Y7</f>
        <v>-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 t="str">
        <f>データ!Z7</f>
        <v>-</v>
      </c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 t="str">
        <f>データ!AA7</f>
        <v>-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 t="str">
        <f>データ!AB7</f>
        <v>-</v>
      </c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>
        <f>データ!AC7</f>
        <v>27.7</v>
      </c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27" t="s">
        <v>1</v>
      </c>
      <c r="EB31" s="28"/>
      <c r="EC31" s="28"/>
      <c r="ED31" s="28"/>
      <c r="EE31" s="28"/>
      <c r="EF31" s="28"/>
      <c r="EG31" s="28"/>
      <c r="EH31" s="28"/>
      <c r="EI31" s="28"/>
      <c r="EJ31" s="28"/>
      <c r="EK31" s="35"/>
      <c r="EL31" s="37" t="str">
        <f>データ!AJ7</f>
        <v>-</v>
      </c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 t="str">
        <f>データ!AK7</f>
        <v>-</v>
      </c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 t="str">
        <f>データ!AL7</f>
        <v>-</v>
      </c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 t="str">
        <f>データ!AM7</f>
        <v>-</v>
      </c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>
        <f>データ!AN7</f>
        <v>0</v>
      </c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62"/>
      <c r="ID31" s="62"/>
      <c r="IE31" s="62"/>
      <c r="IF31" s="62"/>
      <c r="IG31" s="62"/>
      <c r="IH31" s="62"/>
      <c r="II31" s="62"/>
      <c r="IJ31" s="67"/>
      <c r="IK31" s="62"/>
      <c r="IL31" s="62"/>
      <c r="IM31" s="62"/>
      <c r="IN31" s="62"/>
      <c r="IO31" s="62"/>
      <c r="IP31" s="62"/>
      <c r="IQ31" s="62"/>
      <c r="IR31" s="27" t="s">
        <v>1</v>
      </c>
      <c r="IS31" s="28"/>
      <c r="IT31" s="28"/>
      <c r="IU31" s="28"/>
      <c r="IV31" s="28"/>
      <c r="IW31" s="28"/>
      <c r="IX31" s="28"/>
      <c r="IY31" s="28"/>
      <c r="IZ31" s="28"/>
      <c r="JA31" s="28"/>
      <c r="JB31" s="35"/>
      <c r="JC31" s="32" t="str">
        <f>データ!DK7</f>
        <v>-</v>
      </c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40"/>
      <c r="JV31" s="32" t="str">
        <f>データ!DL7</f>
        <v>-</v>
      </c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40"/>
      <c r="KO31" s="32" t="str">
        <f>データ!DM7</f>
        <v>-</v>
      </c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40"/>
      <c r="LH31" s="32" t="str">
        <f>データ!DN7</f>
        <v>-</v>
      </c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40"/>
      <c r="MA31" s="32">
        <f>データ!DO7</f>
        <v>17</v>
      </c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40"/>
      <c r="MT31" s="2"/>
      <c r="MU31" s="2"/>
      <c r="MV31" s="2"/>
      <c r="MW31" s="2"/>
      <c r="MX31" s="2"/>
      <c r="MY31" s="2"/>
      <c r="MZ31" s="2"/>
      <c r="NA31" s="2"/>
      <c r="NB31" s="4"/>
      <c r="NC31" s="2"/>
      <c r="ND31" s="82" t="s">
        <v>52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9"/>
    </row>
    <row r="32" spans="1:382" ht="13.5" customHeight="1">
      <c r="A32" s="2"/>
      <c r="B32" s="12"/>
      <c r="C32" s="2"/>
      <c r="D32" s="2"/>
      <c r="E32" s="2"/>
      <c r="F32" s="2"/>
      <c r="G32" s="2"/>
      <c r="H32" s="2"/>
      <c r="I32" s="25"/>
      <c r="J32" s="27" t="s">
        <v>53</v>
      </c>
      <c r="K32" s="28"/>
      <c r="L32" s="28"/>
      <c r="M32" s="28"/>
      <c r="N32" s="28"/>
      <c r="O32" s="28"/>
      <c r="P32" s="28"/>
      <c r="Q32" s="28"/>
      <c r="R32" s="28"/>
      <c r="S32" s="28"/>
      <c r="T32" s="35"/>
      <c r="U32" s="37" t="str">
        <f>データ!AD7</f>
        <v>-</v>
      </c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 t="str">
        <f>データ!AE7</f>
        <v>-</v>
      </c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 t="str">
        <f>データ!AF7</f>
        <v>-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 t="str">
        <f>データ!AG7</f>
        <v>-</v>
      </c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>
        <f>データ!AH7</f>
        <v>186.3</v>
      </c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27" t="s">
        <v>53</v>
      </c>
      <c r="EB32" s="28"/>
      <c r="EC32" s="28"/>
      <c r="ED32" s="28"/>
      <c r="EE32" s="28"/>
      <c r="EF32" s="28"/>
      <c r="EG32" s="28"/>
      <c r="EH32" s="28"/>
      <c r="EI32" s="28"/>
      <c r="EJ32" s="28"/>
      <c r="EK32" s="35"/>
      <c r="EL32" s="37" t="str">
        <f>データ!AO7</f>
        <v>-</v>
      </c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 t="str">
        <f>データ!AP7</f>
        <v>-</v>
      </c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 t="str">
        <f>データ!AQ7</f>
        <v>-</v>
      </c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 t="str">
        <f>データ!AR7</f>
        <v>-</v>
      </c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>
        <f>データ!AS7</f>
        <v>7.6</v>
      </c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62"/>
      <c r="ID32" s="62"/>
      <c r="IE32" s="62"/>
      <c r="IF32" s="62"/>
      <c r="IG32" s="62"/>
      <c r="IH32" s="62"/>
      <c r="II32" s="62"/>
      <c r="IJ32" s="67"/>
      <c r="IK32" s="62"/>
      <c r="IL32" s="62"/>
      <c r="IM32" s="62"/>
      <c r="IN32" s="62"/>
      <c r="IO32" s="62"/>
      <c r="IP32" s="62"/>
      <c r="IQ32" s="62"/>
      <c r="IR32" s="27" t="s">
        <v>53</v>
      </c>
      <c r="IS32" s="28"/>
      <c r="IT32" s="28"/>
      <c r="IU32" s="28"/>
      <c r="IV32" s="28"/>
      <c r="IW32" s="28"/>
      <c r="IX32" s="28"/>
      <c r="IY32" s="28"/>
      <c r="IZ32" s="28"/>
      <c r="JA32" s="28"/>
      <c r="JB32" s="35"/>
      <c r="JC32" s="32" t="str">
        <f>データ!DP7</f>
        <v>-</v>
      </c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40"/>
      <c r="JV32" s="32" t="str">
        <f>データ!DQ7</f>
        <v>-</v>
      </c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40"/>
      <c r="KO32" s="32" t="str">
        <f>データ!DR7</f>
        <v>-</v>
      </c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40"/>
      <c r="LH32" s="32" t="str">
        <f>データ!DS7</f>
        <v>-</v>
      </c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40"/>
      <c r="MA32" s="32">
        <f>データ!DT7</f>
        <v>161.69999999999999</v>
      </c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40"/>
      <c r="MT32" s="2"/>
      <c r="MU32" s="2"/>
      <c r="MV32" s="2"/>
      <c r="MW32" s="2"/>
      <c r="MX32" s="2"/>
      <c r="MY32" s="2"/>
      <c r="MZ32" s="2"/>
      <c r="NA32" s="2"/>
      <c r="NB32" s="4"/>
      <c r="NC32" s="2"/>
      <c r="ND32" s="83" t="s">
        <v>119</v>
      </c>
      <c r="NE32" s="90"/>
      <c r="NF32" s="90"/>
      <c r="NG32" s="90"/>
      <c r="NH32" s="90"/>
      <c r="NI32" s="90"/>
      <c r="NJ32" s="90"/>
      <c r="NK32" s="90"/>
      <c r="NL32" s="90"/>
      <c r="NM32" s="90"/>
      <c r="NN32" s="90"/>
      <c r="NO32" s="90"/>
      <c r="NP32" s="90"/>
      <c r="NQ32" s="90"/>
      <c r="NR32" s="100"/>
    </row>
    <row r="33" spans="1:382" ht="13.5" customHeight="1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4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4"/>
      <c r="NC33" s="2"/>
      <c r="ND33" s="83"/>
      <c r="NE33" s="90"/>
      <c r="NF33" s="90"/>
      <c r="NG33" s="90"/>
      <c r="NH33" s="90"/>
      <c r="NI33" s="90"/>
      <c r="NJ33" s="90"/>
      <c r="NK33" s="90"/>
      <c r="NL33" s="90"/>
      <c r="NM33" s="90"/>
      <c r="NN33" s="90"/>
      <c r="NO33" s="90"/>
      <c r="NP33" s="90"/>
      <c r="NQ33" s="90"/>
      <c r="NR33" s="100"/>
    </row>
    <row r="34" spans="1:382" ht="13.5" customHeight="1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65"/>
      <c r="IK34" s="68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65"/>
      <c r="NC34" s="2"/>
      <c r="ND34" s="83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100"/>
    </row>
    <row r="35" spans="1:382" ht="13.5" customHeight="1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65"/>
      <c r="IK35" s="69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2"/>
      <c r="NC35" s="2"/>
      <c r="ND35" s="83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100"/>
    </row>
    <row r="36" spans="1:382" ht="13.5" customHeight="1">
      <c r="A36" s="2"/>
      <c r="B36" s="12"/>
      <c r="C36" s="20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"/>
      <c r="GM36" s="2"/>
      <c r="GN36" s="20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4"/>
      <c r="LZ36" s="2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4"/>
      <c r="NC36" s="2"/>
      <c r="ND36" s="83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100"/>
    </row>
    <row r="37" spans="1:382" ht="13.5" customHeight="1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4"/>
      <c r="NC37" s="2"/>
      <c r="ND37" s="83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100"/>
    </row>
    <row r="38" spans="1:382" ht="13.5" customHeight="1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4"/>
      <c r="NC38" s="2"/>
      <c r="ND38" s="83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100"/>
    </row>
    <row r="39" spans="1:382" ht="13.5" customHeight="1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4"/>
      <c r="NC39" s="2"/>
      <c r="ND39" s="83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100"/>
    </row>
    <row r="40" spans="1:382" ht="13.5" customHeight="1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4"/>
      <c r="NC40" s="2"/>
      <c r="ND40" s="83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100"/>
    </row>
    <row r="41" spans="1:382" ht="13.5" customHeight="1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4"/>
      <c r="NC41" s="2"/>
      <c r="ND41" s="83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100"/>
    </row>
    <row r="42" spans="1:382" ht="13.5" customHeight="1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4"/>
      <c r="NC42" s="2"/>
      <c r="ND42" s="83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100"/>
    </row>
    <row r="43" spans="1:382" ht="13.5" customHeight="1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4"/>
      <c r="NC43" s="2"/>
      <c r="ND43" s="83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100"/>
    </row>
    <row r="44" spans="1:382" ht="13.5" customHeight="1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4"/>
      <c r="NC44" s="2"/>
      <c r="ND44" s="83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100"/>
    </row>
    <row r="45" spans="1:382" ht="13.5" customHeight="1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4"/>
      <c r="NC45" s="2"/>
      <c r="ND45" s="83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100"/>
    </row>
    <row r="46" spans="1:382" ht="13.5" customHeight="1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4"/>
      <c r="NC46" s="2"/>
      <c r="ND46" s="83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100"/>
    </row>
    <row r="47" spans="1:382" ht="13.5" customHeight="1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4"/>
      <c r="NC47" s="2"/>
      <c r="ND47" s="83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100"/>
    </row>
    <row r="48" spans="1:382" ht="13.5" customHeight="1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4"/>
      <c r="NC48" s="2"/>
      <c r="ND48" s="82" t="s">
        <v>54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9"/>
    </row>
    <row r="49" spans="1:382" ht="13.5" customHeight="1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4"/>
      <c r="NC49" s="2"/>
      <c r="ND49" s="83" t="s">
        <v>12</v>
      </c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100"/>
    </row>
    <row r="50" spans="1:382" ht="13.5" customHeight="1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4"/>
      <c r="NC50" s="2"/>
      <c r="ND50" s="83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100"/>
    </row>
    <row r="51" spans="1:382" ht="13.5" customHeight="1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30"/>
      <c r="S51" s="30"/>
      <c r="T51" s="30"/>
      <c r="U51" s="36" t="str">
        <f>データ!$B$11</f>
        <v>R01</v>
      </c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 t="str">
        <f>データ!$C$11</f>
        <v>R02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 t="str">
        <f>データ!$D$11</f>
        <v>R03</v>
      </c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 t="str">
        <f>データ!$E$11</f>
        <v>R04</v>
      </c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 t="str">
        <f>データ!$F$11</f>
        <v>R05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2"/>
      <c r="EB51" s="2"/>
      <c r="EC51" s="2"/>
      <c r="ED51" s="2"/>
      <c r="EE51" s="2"/>
      <c r="EF51" s="2"/>
      <c r="EG51" s="2"/>
      <c r="EH51" s="2"/>
      <c r="EI51" s="30"/>
      <c r="EJ51" s="30"/>
      <c r="EK51" s="30"/>
      <c r="EL51" s="36" t="str">
        <f>データ!$B$11</f>
        <v>R01</v>
      </c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 t="str">
        <f>データ!$C$11</f>
        <v>R02</v>
      </c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 t="str">
        <f>データ!$D$11</f>
        <v>R03</v>
      </c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 t="str">
        <f>データ!$E$11</f>
        <v>R04</v>
      </c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 t="str">
        <f>データ!$F$11</f>
        <v>R05</v>
      </c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2"/>
      <c r="IS51" s="2"/>
      <c r="IT51" s="2"/>
      <c r="IU51" s="2"/>
      <c r="IV51" s="2"/>
      <c r="IW51" s="2"/>
      <c r="IX51" s="2"/>
      <c r="IY51" s="2"/>
      <c r="IZ51" s="30"/>
      <c r="JA51" s="30"/>
      <c r="JB51" s="30"/>
      <c r="JC51" s="36" t="str">
        <f>データ!$B$11</f>
        <v>R01</v>
      </c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 t="str">
        <f>データ!$C$11</f>
        <v>R02</v>
      </c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 t="str">
        <f>データ!$D$11</f>
        <v>R03</v>
      </c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 t="str">
        <f>データ!$E$11</f>
        <v>R04</v>
      </c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 t="str">
        <f>データ!$F$11</f>
        <v>R05</v>
      </c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2"/>
      <c r="MU51" s="2"/>
      <c r="MV51" s="2"/>
      <c r="MW51" s="2"/>
      <c r="MX51" s="2"/>
      <c r="MY51" s="2"/>
      <c r="MZ51" s="2"/>
      <c r="NA51" s="2"/>
      <c r="NB51" s="4"/>
      <c r="NC51" s="2"/>
      <c r="ND51" s="83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100"/>
    </row>
    <row r="52" spans="1:382" ht="13.5" customHeight="1">
      <c r="A52" s="2"/>
      <c r="B52" s="12"/>
      <c r="C52" s="2"/>
      <c r="D52" s="2"/>
      <c r="E52" s="2"/>
      <c r="F52" s="2"/>
      <c r="I52" s="25"/>
      <c r="J52" s="27" t="s">
        <v>1</v>
      </c>
      <c r="K52" s="28"/>
      <c r="L52" s="28"/>
      <c r="M52" s="28"/>
      <c r="N52" s="28"/>
      <c r="O52" s="28"/>
      <c r="P52" s="28"/>
      <c r="Q52" s="28"/>
      <c r="R52" s="28"/>
      <c r="S52" s="28"/>
      <c r="T52" s="35"/>
      <c r="U52" s="38" t="str">
        <f>データ!AU7</f>
        <v>-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 t="str">
        <f>データ!AV7</f>
        <v>-</v>
      </c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 t="str">
        <f>データ!AW7</f>
        <v>-</v>
      </c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 t="str">
        <f>データ!AX7</f>
        <v>-</v>
      </c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>
        <f>データ!AY7</f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27" t="s">
        <v>1</v>
      </c>
      <c r="EB52" s="28"/>
      <c r="EC52" s="28"/>
      <c r="ED52" s="28"/>
      <c r="EE52" s="28"/>
      <c r="EF52" s="28"/>
      <c r="EG52" s="28"/>
      <c r="EH52" s="28"/>
      <c r="EI52" s="28"/>
      <c r="EJ52" s="28"/>
      <c r="EK52" s="35"/>
      <c r="EL52" s="37" t="str">
        <f>データ!BF7</f>
        <v>-</v>
      </c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 t="str">
        <f>データ!BG7</f>
        <v>-</v>
      </c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 t="str">
        <f>データ!BH7</f>
        <v>-</v>
      </c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 t="str">
        <f>データ!BI7</f>
        <v>-</v>
      </c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>
        <f>データ!BJ7</f>
        <v>-192.6</v>
      </c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27" t="s">
        <v>1</v>
      </c>
      <c r="IS52" s="28"/>
      <c r="IT52" s="28"/>
      <c r="IU52" s="28"/>
      <c r="IV52" s="28"/>
      <c r="IW52" s="28"/>
      <c r="IX52" s="28"/>
      <c r="IY52" s="28"/>
      <c r="IZ52" s="28"/>
      <c r="JA52" s="28"/>
      <c r="JB52" s="35"/>
      <c r="JC52" s="38" t="str">
        <f>データ!BQ7</f>
        <v>-</v>
      </c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 t="str">
        <f>データ!BR7</f>
        <v>-</v>
      </c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 t="str">
        <f>データ!BS7</f>
        <v>-</v>
      </c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 t="str">
        <f>データ!BT7</f>
        <v>-</v>
      </c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>
        <f>データ!BU7</f>
        <v>-16017</v>
      </c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2"/>
      <c r="MU52" s="2"/>
      <c r="MV52" s="2"/>
      <c r="MW52" s="2"/>
      <c r="MX52" s="2"/>
      <c r="MY52" s="2"/>
      <c r="MZ52" s="2"/>
      <c r="NA52" s="2"/>
      <c r="NB52" s="4"/>
      <c r="NC52" s="2"/>
      <c r="ND52" s="83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100"/>
    </row>
    <row r="53" spans="1:382" ht="13.5" customHeight="1">
      <c r="A53" s="2"/>
      <c r="B53" s="12"/>
      <c r="C53" s="2"/>
      <c r="D53" s="2"/>
      <c r="E53" s="2"/>
      <c r="F53" s="2"/>
      <c r="G53" s="2"/>
      <c r="H53" s="2"/>
      <c r="I53" s="25"/>
      <c r="J53" s="27" t="s">
        <v>53</v>
      </c>
      <c r="K53" s="28"/>
      <c r="L53" s="28"/>
      <c r="M53" s="28"/>
      <c r="N53" s="28"/>
      <c r="O53" s="28"/>
      <c r="P53" s="28"/>
      <c r="Q53" s="28"/>
      <c r="R53" s="28"/>
      <c r="S53" s="28"/>
      <c r="T53" s="35"/>
      <c r="U53" s="38" t="str">
        <f>データ!AZ7</f>
        <v>-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 t="str">
        <f>データ!BA7</f>
        <v>-</v>
      </c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 t="str">
        <f>データ!BB7</f>
        <v>-</v>
      </c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 t="str">
        <f>データ!BC7</f>
        <v>-</v>
      </c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>
        <f>データ!BD7</f>
        <v>23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27" t="s">
        <v>53</v>
      </c>
      <c r="EB53" s="28"/>
      <c r="EC53" s="28"/>
      <c r="ED53" s="28"/>
      <c r="EE53" s="28"/>
      <c r="EF53" s="28"/>
      <c r="EG53" s="28"/>
      <c r="EH53" s="28"/>
      <c r="EI53" s="28"/>
      <c r="EJ53" s="28"/>
      <c r="EK53" s="35"/>
      <c r="EL53" s="37" t="str">
        <f>データ!BK7</f>
        <v>-</v>
      </c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 t="str">
        <f>データ!BL7</f>
        <v>-</v>
      </c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 t="str">
        <f>データ!BM7</f>
        <v>-</v>
      </c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 t="str">
        <f>データ!BN7</f>
        <v>-</v>
      </c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>
        <f>データ!BO7</f>
        <v>6.9</v>
      </c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27" t="s">
        <v>53</v>
      </c>
      <c r="IS53" s="28"/>
      <c r="IT53" s="28"/>
      <c r="IU53" s="28"/>
      <c r="IV53" s="28"/>
      <c r="IW53" s="28"/>
      <c r="IX53" s="28"/>
      <c r="IY53" s="28"/>
      <c r="IZ53" s="28"/>
      <c r="JA53" s="28"/>
      <c r="JB53" s="35"/>
      <c r="JC53" s="38" t="str">
        <f>データ!BV7</f>
        <v>-</v>
      </c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 t="str">
        <f>データ!BW7</f>
        <v>-</v>
      </c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 t="str">
        <f>データ!BX7</f>
        <v>-</v>
      </c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 t="str">
        <f>データ!BY7</f>
        <v>-</v>
      </c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>
        <f>データ!BZ7</f>
        <v>18662</v>
      </c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2"/>
      <c r="MU53" s="2"/>
      <c r="MV53" s="2"/>
      <c r="MW53" s="2"/>
      <c r="MX53" s="2"/>
      <c r="MY53" s="2"/>
      <c r="MZ53" s="2"/>
      <c r="NA53" s="2"/>
      <c r="NB53" s="4"/>
      <c r="NC53" s="2"/>
      <c r="ND53" s="83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100"/>
    </row>
    <row r="54" spans="1:382" ht="13.5" customHeight="1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4"/>
      <c r="NC54" s="2"/>
      <c r="ND54" s="83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100"/>
    </row>
    <row r="55" spans="1:382" ht="13.5" customHeight="1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4"/>
      <c r="NC55" s="2"/>
      <c r="ND55" s="83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100"/>
    </row>
    <row r="56" spans="1:382" ht="13.5" customHeight="1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4"/>
      <c r="NC56" s="2"/>
      <c r="ND56" s="83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100"/>
    </row>
    <row r="57" spans="1:382" ht="13.5" customHeight="1">
      <c r="A57" s="2"/>
      <c r="B57" s="13"/>
      <c r="NB57" s="73"/>
      <c r="NC57" s="2"/>
      <c r="ND57" s="83"/>
      <c r="NE57" s="90"/>
      <c r="NF57" s="90"/>
      <c r="NG57" s="90"/>
      <c r="NH57" s="90"/>
      <c r="NI57" s="90"/>
      <c r="NJ57" s="90"/>
      <c r="NK57" s="90"/>
      <c r="NL57" s="90"/>
      <c r="NM57" s="90"/>
      <c r="NN57" s="90"/>
      <c r="NO57" s="90"/>
      <c r="NP57" s="90"/>
      <c r="NQ57" s="90"/>
      <c r="NR57" s="100"/>
    </row>
    <row r="58" spans="1:382" ht="13.5" customHeight="1">
      <c r="A58" s="2"/>
      <c r="B58" s="12"/>
      <c r="C58" s="21"/>
      <c r="D58" s="21"/>
      <c r="E58" s="21"/>
      <c r="F58" s="21"/>
      <c r="G58" s="2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1"/>
      <c r="NA58" s="21"/>
      <c r="NB58" s="4"/>
      <c r="NC58" s="2"/>
      <c r="ND58" s="83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100"/>
    </row>
    <row r="59" spans="1:382" ht="13.5" customHeight="1">
      <c r="A59" s="2"/>
      <c r="B59" s="1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22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2"/>
      <c r="MK59" s="22"/>
      <c r="ML59" s="22"/>
      <c r="MM59" s="22"/>
      <c r="MN59" s="22"/>
      <c r="MO59" s="22"/>
      <c r="MP59" s="22"/>
      <c r="MQ59" s="22"/>
      <c r="MR59" s="22"/>
      <c r="MS59" s="22"/>
      <c r="MT59" s="22"/>
      <c r="MU59" s="22"/>
      <c r="MV59" s="22"/>
      <c r="MW59" s="22"/>
      <c r="MX59" s="22"/>
      <c r="MY59" s="22"/>
      <c r="MZ59" s="22"/>
      <c r="NA59" s="22"/>
      <c r="NB59" s="74"/>
      <c r="NC59" s="2"/>
      <c r="ND59" s="83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100"/>
    </row>
    <row r="60" spans="1:382" ht="13.5" customHeight="1">
      <c r="A60" s="4"/>
      <c r="B60" s="11"/>
      <c r="C60" s="20"/>
      <c r="D60" s="20"/>
      <c r="E60" s="20"/>
      <c r="F60" s="20"/>
      <c r="G60" s="20"/>
      <c r="H60" s="23" t="s">
        <v>55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23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0"/>
      <c r="MX60" s="20"/>
      <c r="MY60" s="20"/>
      <c r="MZ60" s="20"/>
      <c r="NA60" s="20"/>
      <c r="NB60" s="64"/>
      <c r="NC60" s="2"/>
      <c r="ND60" s="83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100"/>
    </row>
    <row r="61" spans="1:382" ht="13.5" customHeight="1">
      <c r="A61" s="4"/>
      <c r="B61" s="11"/>
      <c r="C61" s="20"/>
      <c r="D61" s="20"/>
      <c r="E61" s="20"/>
      <c r="F61" s="20"/>
      <c r="G61" s="20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0"/>
      <c r="MX61" s="20"/>
      <c r="MY61" s="20"/>
      <c r="MZ61" s="20"/>
      <c r="NA61" s="20"/>
      <c r="NB61" s="64"/>
      <c r="NC61" s="2"/>
      <c r="ND61" s="83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100"/>
    </row>
    <row r="62" spans="1:382" ht="13.5" customHeight="1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4"/>
      <c r="NC62" s="2"/>
      <c r="ND62" s="83"/>
      <c r="NE62" s="90"/>
      <c r="NF62" s="90"/>
      <c r="NG62" s="90"/>
      <c r="NH62" s="90"/>
      <c r="NI62" s="90"/>
      <c r="NJ62" s="90"/>
      <c r="NK62" s="90"/>
      <c r="NL62" s="90"/>
      <c r="NM62" s="90"/>
      <c r="NN62" s="90"/>
      <c r="NO62" s="90"/>
      <c r="NP62" s="90"/>
      <c r="NQ62" s="90"/>
      <c r="NR62" s="100"/>
    </row>
    <row r="63" spans="1:382" ht="13.5" customHeight="1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47" t="s">
        <v>44</v>
      </c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4"/>
      <c r="NC63" s="2"/>
      <c r="ND63" s="83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100"/>
    </row>
    <row r="64" spans="1:382" ht="13.5" customHeight="1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4"/>
      <c r="NC64" s="2"/>
      <c r="ND64" s="84"/>
      <c r="NE64" s="91"/>
      <c r="NF64" s="91"/>
      <c r="NG64" s="91"/>
      <c r="NH64" s="91"/>
      <c r="NI64" s="91"/>
      <c r="NJ64" s="91"/>
      <c r="NK64" s="91"/>
      <c r="NL64" s="91"/>
      <c r="NM64" s="91"/>
      <c r="NN64" s="91"/>
      <c r="NO64" s="91"/>
      <c r="NP64" s="91"/>
      <c r="NQ64" s="91"/>
      <c r="NR64" s="101"/>
    </row>
    <row r="65" spans="1:382" ht="13.5" customHeight="1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4"/>
      <c r="NC65" s="2"/>
      <c r="ND65" s="82" t="s">
        <v>57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9"/>
    </row>
    <row r="66" spans="1:382" ht="13.5" customHeight="1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4"/>
      <c r="NC66" s="2"/>
      <c r="ND66" s="83" t="s">
        <v>121</v>
      </c>
      <c r="NE66" s="90"/>
      <c r="NF66" s="90"/>
      <c r="NG66" s="90"/>
      <c r="NH66" s="90"/>
      <c r="NI66" s="90"/>
      <c r="NJ66" s="90"/>
      <c r="NK66" s="90"/>
      <c r="NL66" s="90"/>
      <c r="NM66" s="90"/>
      <c r="NN66" s="90"/>
      <c r="NO66" s="90"/>
      <c r="NP66" s="90"/>
      <c r="NQ66" s="90"/>
      <c r="NR66" s="100"/>
    </row>
    <row r="67" spans="1:382" ht="13.5" customHeight="1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48">
        <f>データ!CM7</f>
        <v>475</v>
      </c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9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71"/>
      <c r="NB67" s="4"/>
      <c r="NC67" s="2"/>
      <c r="ND67" s="83"/>
      <c r="NE67" s="90"/>
      <c r="NF67" s="90"/>
      <c r="NG67" s="90"/>
      <c r="NH67" s="90"/>
      <c r="NI67" s="90"/>
      <c r="NJ67" s="90"/>
      <c r="NK67" s="90"/>
      <c r="NL67" s="90"/>
      <c r="NM67" s="90"/>
      <c r="NN67" s="90"/>
      <c r="NO67" s="90"/>
      <c r="NP67" s="90"/>
      <c r="NQ67" s="90"/>
      <c r="NR67" s="100"/>
    </row>
    <row r="68" spans="1:382" ht="13.5" customHeight="1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49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60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71"/>
      <c r="NB68" s="4"/>
      <c r="NC68" s="2"/>
      <c r="ND68" s="83"/>
      <c r="NE68" s="90"/>
      <c r="NF68" s="90"/>
      <c r="NG68" s="90"/>
      <c r="NH68" s="90"/>
      <c r="NI68" s="90"/>
      <c r="NJ68" s="90"/>
      <c r="NK68" s="90"/>
      <c r="NL68" s="90"/>
      <c r="NM68" s="90"/>
      <c r="NN68" s="90"/>
      <c r="NO68" s="90"/>
      <c r="NP68" s="90"/>
      <c r="NQ68" s="90"/>
      <c r="NR68" s="100"/>
    </row>
    <row r="69" spans="1:382" ht="13.5" customHeight="1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49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60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71"/>
      <c r="NB69" s="4"/>
      <c r="NC69" s="2"/>
      <c r="ND69" s="83"/>
      <c r="NE69" s="90"/>
      <c r="NF69" s="90"/>
      <c r="NG69" s="90"/>
      <c r="NH69" s="90"/>
      <c r="NI69" s="90"/>
      <c r="NJ69" s="90"/>
      <c r="NK69" s="90"/>
      <c r="NL69" s="90"/>
      <c r="NM69" s="90"/>
      <c r="NN69" s="90"/>
      <c r="NO69" s="90"/>
      <c r="NP69" s="90"/>
      <c r="NQ69" s="90"/>
      <c r="NR69" s="100"/>
    </row>
    <row r="70" spans="1:382" ht="13.5" customHeight="1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50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6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71"/>
      <c r="NB70" s="4"/>
      <c r="NC70" s="2"/>
      <c r="ND70" s="83"/>
      <c r="NE70" s="90"/>
      <c r="NF70" s="90"/>
      <c r="NG70" s="90"/>
      <c r="NH70" s="90"/>
      <c r="NI70" s="90"/>
      <c r="NJ70" s="90"/>
      <c r="NK70" s="90"/>
      <c r="NL70" s="90"/>
      <c r="NM70" s="90"/>
      <c r="NN70" s="90"/>
      <c r="NO70" s="90"/>
      <c r="NP70" s="90"/>
      <c r="NQ70" s="90"/>
      <c r="NR70" s="100"/>
    </row>
    <row r="71" spans="1:382" ht="13.5" customHeight="1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20"/>
      <c r="CX71" s="20"/>
      <c r="CY71" s="20"/>
      <c r="CZ71" s="20"/>
      <c r="DA71" s="20"/>
      <c r="DB71" s="20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0"/>
      <c r="NB71" s="4"/>
      <c r="NC71" s="2"/>
      <c r="ND71" s="83"/>
      <c r="NE71" s="90"/>
      <c r="NF71" s="90"/>
      <c r="NG71" s="90"/>
      <c r="NH71" s="90"/>
      <c r="NI71" s="90"/>
      <c r="NJ71" s="90"/>
      <c r="NK71" s="90"/>
      <c r="NL71" s="90"/>
      <c r="NM71" s="90"/>
      <c r="NN71" s="90"/>
      <c r="NO71" s="90"/>
      <c r="NP71" s="90"/>
      <c r="NQ71" s="90"/>
      <c r="NR71" s="100"/>
    </row>
    <row r="72" spans="1:382" ht="13.5" customHeight="1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47" t="s">
        <v>33</v>
      </c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4"/>
      <c r="NC72" s="2"/>
      <c r="ND72" s="83"/>
      <c r="NE72" s="90"/>
      <c r="NF72" s="90"/>
      <c r="NG72" s="90"/>
      <c r="NH72" s="90"/>
      <c r="NI72" s="90"/>
      <c r="NJ72" s="90"/>
      <c r="NK72" s="90"/>
      <c r="NL72" s="90"/>
      <c r="NM72" s="90"/>
      <c r="NN72" s="90"/>
      <c r="NO72" s="90"/>
      <c r="NP72" s="90"/>
      <c r="NQ72" s="90"/>
      <c r="NR72" s="100"/>
    </row>
    <row r="73" spans="1:382" ht="13.5" customHeight="1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4"/>
      <c r="NC73" s="2"/>
      <c r="ND73" s="83"/>
      <c r="NE73" s="90"/>
      <c r="NF73" s="90"/>
      <c r="NG73" s="90"/>
      <c r="NH73" s="90"/>
      <c r="NI73" s="90"/>
      <c r="NJ73" s="90"/>
      <c r="NK73" s="90"/>
      <c r="NL73" s="90"/>
      <c r="NM73" s="90"/>
      <c r="NN73" s="90"/>
      <c r="NO73" s="90"/>
      <c r="NP73" s="90"/>
      <c r="NQ73" s="90"/>
      <c r="NR73" s="100"/>
    </row>
    <row r="74" spans="1:382" ht="13.5" customHeight="1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75"/>
      <c r="ND74" s="83"/>
      <c r="NE74" s="90"/>
      <c r="NF74" s="90"/>
      <c r="NG74" s="90"/>
      <c r="NH74" s="90"/>
      <c r="NI74" s="90"/>
      <c r="NJ74" s="90"/>
      <c r="NK74" s="90"/>
      <c r="NL74" s="90"/>
      <c r="NM74" s="90"/>
      <c r="NN74" s="90"/>
      <c r="NO74" s="90"/>
      <c r="NP74" s="90"/>
      <c r="NQ74" s="90"/>
      <c r="NR74" s="100"/>
    </row>
    <row r="75" spans="1:382" ht="13.5" customHeight="1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75"/>
      <c r="ND75" s="83"/>
      <c r="NE75" s="90"/>
      <c r="NF75" s="90"/>
      <c r="NG75" s="90"/>
      <c r="NH75" s="90"/>
      <c r="NI75" s="90"/>
      <c r="NJ75" s="90"/>
      <c r="NK75" s="90"/>
      <c r="NL75" s="90"/>
      <c r="NM75" s="90"/>
      <c r="NN75" s="90"/>
      <c r="NO75" s="90"/>
      <c r="NP75" s="90"/>
      <c r="NQ75" s="90"/>
      <c r="NR75" s="100"/>
    </row>
    <row r="76" spans="1:382" ht="13.5" customHeight="1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31" t="str">
        <f>データ!$B$11</f>
        <v>R01</v>
      </c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9"/>
      <c r="AG76" s="31" t="str">
        <f>データ!$C$11</f>
        <v>R02</v>
      </c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9"/>
      <c r="AV76" s="31" t="str">
        <f>データ!$D$11</f>
        <v>R03</v>
      </c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9"/>
      <c r="BK76" s="31" t="str">
        <f>データ!$E$11</f>
        <v>R04</v>
      </c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9"/>
      <c r="BZ76" s="31" t="str">
        <f>データ!$F$11</f>
        <v>R05</v>
      </c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9"/>
      <c r="CO76" s="2"/>
      <c r="CP76" s="2"/>
      <c r="CQ76" s="2"/>
      <c r="CR76" s="2"/>
      <c r="CS76" s="2"/>
      <c r="CT76" s="2"/>
      <c r="CU76" s="2"/>
      <c r="CV76" s="48">
        <f>データ!CN7</f>
        <v>0</v>
      </c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9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31" t="str">
        <f>データ!$B$11</f>
        <v>R01</v>
      </c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9"/>
      <c r="HA76" s="31" t="str">
        <f>データ!$C$11</f>
        <v>R02</v>
      </c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9"/>
      <c r="HP76" s="31" t="str">
        <f>データ!$D$11</f>
        <v>R03</v>
      </c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9"/>
      <c r="IE76" s="31" t="str">
        <f>データ!$E$11</f>
        <v>R04</v>
      </c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9"/>
      <c r="IT76" s="31" t="str">
        <f>データ!$F$11</f>
        <v>R05</v>
      </c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31" t="str">
        <f>データ!$B$11</f>
        <v>R01</v>
      </c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9"/>
      <c r="KP76" s="31" t="str">
        <f>データ!$C$11</f>
        <v>R02</v>
      </c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9"/>
      <c r="LE76" s="31" t="str">
        <f>データ!$D$11</f>
        <v>R03</v>
      </c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9"/>
      <c r="LT76" s="31" t="str">
        <f>データ!$E$11</f>
        <v>R04</v>
      </c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9"/>
      <c r="MI76" s="31" t="str">
        <f>データ!$F$11</f>
        <v>R05</v>
      </c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9"/>
      <c r="MX76" s="2"/>
      <c r="MY76" s="2"/>
      <c r="MZ76" s="2"/>
      <c r="NA76" s="2"/>
      <c r="NB76" s="2"/>
      <c r="NC76" s="75"/>
      <c r="ND76" s="83"/>
      <c r="NE76" s="90"/>
      <c r="NF76" s="90"/>
      <c r="NG76" s="90"/>
      <c r="NH76" s="90"/>
      <c r="NI76" s="90"/>
      <c r="NJ76" s="90"/>
      <c r="NK76" s="90"/>
      <c r="NL76" s="90"/>
      <c r="NM76" s="90"/>
      <c r="NN76" s="90"/>
      <c r="NO76" s="90"/>
      <c r="NP76" s="90"/>
      <c r="NQ76" s="90"/>
      <c r="NR76" s="100"/>
    </row>
    <row r="77" spans="1:382" ht="13.5" customHeight="1">
      <c r="A77" s="2"/>
      <c r="B77" s="12"/>
      <c r="C77" s="2"/>
      <c r="D77" s="2"/>
      <c r="E77" s="2"/>
      <c r="F77" s="2"/>
      <c r="I77" s="26" t="s">
        <v>1</v>
      </c>
      <c r="J77" s="26"/>
      <c r="K77" s="26"/>
      <c r="L77" s="26"/>
      <c r="M77" s="26"/>
      <c r="N77" s="26"/>
      <c r="O77" s="26"/>
      <c r="P77" s="26"/>
      <c r="Q77" s="26"/>
      <c r="R77" s="32" t="str">
        <f>データ!CB7</f>
        <v xml:space="preserve"> </v>
      </c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0"/>
      <c r="AG77" s="32" t="str">
        <f>データ!CC7</f>
        <v xml:space="preserve"> </v>
      </c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40"/>
      <c r="AV77" s="32" t="str">
        <f>データ!CD7</f>
        <v xml:space="preserve"> </v>
      </c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40"/>
      <c r="BK77" s="32" t="str">
        <f>データ!CE7</f>
        <v xml:space="preserve"> </v>
      </c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40"/>
      <c r="BZ77" s="32" t="str">
        <f>データ!CF7</f>
        <v xml:space="preserve"> </v>
      </c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40"/>
      <c r="CO77" s="2"/>
      <c r="CP77" s="2"/>
      <c r="CQ77" s="2"/>
      <c r="CR77" s="2"/>
      <c r="CS77" s="2"/>
      <c r="CT77" s="2"/>
      <c r="CU77" s="2"/>
      <c r="CV77" s="49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60"/>
      <c r="FY77" s="2"/>
      <c r="FZ77" s="2"/>
      <c r="GA77" s="2"/>
      <c r="GB77" s="2"/>
      <c r="GC77" s="26" t="s">
        <v>1</v>
      </c>
      <c r="GD77" s="26"/>
      <c r="GE77" s="26"/>
      <c r="GF77" s="26"/>
      <c r="GG77" s="26"/>
      <c r="GH77" s="26"/>
      <c r="GI77" s="26"/>
      <c r="GJ77" s="26"/>
      <c r="GK77" s="26"/>
      <c r="GL77" s="32" t="str">
        <f>データ!CO7</f>
        <v xml:space="preserve"> </v>
      </c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40"/>
      <c r="HA77" s="32" t="str">
        <f>データ!CP7</f>
        <v xml:space="preserve"> </v>
      </c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40"/>
      <c r="HP77" s="32" t="str">
        <f>データ!CQ7</f>
        <v xml:space="preserve"> </v>
      </c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40"/>
      <c r="IE77" s="32" t="str">
        <f>データ!CR7</f>
        <v xml:space="preserve"> </v>
      </c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40"/>
      <c r="IT77" s="32" t="str">
        <f>データ!CS7</f>
        <v xml:space="preserve"> </v>
      </c>
      <c r="IU77" s="34"/>
      <c r="IV77" s="34"/>
      <c r="IW77" s="34"/>
      <c r="IX77" s="34"/>
      <c r="IY77" s="34"/>
      <c r="IZ77" s="34"/>
      <c r="JA77" s="34"/>
      <c r="JB77" s="34"/>
      <c r="JC77" s="34"/>
      <c r="JD77" s="34"/>
      <c r="JE77" s="34"/>
      <c r="JF77" s="34"/>
      <c r="JG77" s="34"/>
      <c r="JH77" s="40"/>
      <c r="JL77" s="2"/>
      <c r="JM77" s="2"/>
      <c r="JN77" s="2"/>
      <c r="JO77" s="2"/>
      <c r="JP77" s="2"/>
      <c r="JQ77" s="2"/>
      <c r="JR77" s="26" t="s">
        <v>1</v>
      </c>
      <c r="JS77" s="26"/>
      <c r="JT77" s="26"/>
      <c r="JU77" s="26"/>
      <c r="JV77" s="26"/>
      <c r="JW77" s="26"/>
      <c r="JX77" s="26"/>
      <c r="JY77" s="26"/>
      <c r="JZ77" s="26"/>
      <c r="KA77" s="32" t="str">
        <f>データ!CZ7</f>
        <v>-</v>
      </c>
      <c r="KB77" s="34"/>
      <c r="KC77" s="34"/>
      <c r="KD77" s="34"/>
      <c r="KE77" s="34"/>
      <c r="KF77" s="34"/>
      <c r="KG77" s="34"/>
      <c r="KH77" s="34"/>
      <c r="KI77" s="34"/>
      <c r="KJ77" s="34"/>
      <c r="KK77" s="34"/>
      <c r="KL77" s="34"/>
      <c r="KM77" s="34"/>
      <c r="KN77" s="34"/>
      <c r="KO77" s="40"/>
      <c r="KP77" s="32" t="str">
        <f>データ!DA7</f>
        <v>-</v>
      </c>
      <c r="KQ77" s="34"/>
      <c r="KR77" s="34"/>
      <c r="KS77" s="34"/>
      <c r="KT77" s="34"/>
      <c r="KU77" s="34"/>
      <c r="KV77" s="34"/>
      <c r="KW77" s="34"/>
      <c r="KX77" s="34"/>
      <c r="KY77" s="34"/>
      <c r="KZ77" s="34"/>
      <c r="LA77" s="34"/>
      <c r="LB77" s="34"/>
      <c r="LC77" s="34"/>
      <c r="LD77" s="40"/>
      <c r="LE77" s="32" t="str">
        <f>データ!DB7</f>
        <v>-</v>
      </c>
      <c r="LF77" s="34"/>
      <c r="LG77" s="34"/>
      <c r="LH77" s="34"/>
      <c r="LI77" s="34"/>
      <c r="LJ77" s="34"/>
      <c r="LK77" s="34"/>
      <c r="LL77" s="34"/>
      <c r="LM77" s="34"/>
      <c r="LN77" s="34"/>
      <c r="LO77" s="34"/>
      <c r="LP77" s="34"/>
      <c r="LQ77" s="34"/>
      <c r="LR77" s="34"/>
      <c r="LS77" s="40"/>
      <c r="LT77" s="32" t="str">
        <f>データ!DC7</f>
        <v>-</v>
      </c>
      <c r="LU77" s="34"/>
      <c r="LV77" s="34"/>
      <c r="LW77" s="34"/>
      <c r="LX77" s="34"/>
      <c r="LY77" s="34"/>
      <c r="LZ77" s="34"/>
      <c r="MA77" s="34"/>
      <c r="MB77" s="34"/>
      <c r="MC77" s="34"/>
      <c r="MD77" s="34"/>
      <c r="ME77" s="34"/>
      <c r="MF77" s="34"/>
      <c r="MG77" s="34"/>
      <c r="MH77" s="40"/>
      <c r="MI77" s="32">
        <f>データ!DD7</f>
        <v>134.19999999999999</v>
      </c>
      <c r="MJ77" s="34"/>
      <c r="MK77" s="34"/>
      <c r="ML77" s="34"/>
      <c r="MM77" s="34"/>
      <c r="MN77" s="34"/>
      <c r="MO77" s="34"/>
      <c r="MP77" s="34"/>
      <c r="MQ77" s="34"/>
      <c r="MR77" s="34"/>
      <c r="MS77" s="34"/>
      <c r="MT77" s="34"/>
      <c r="MU77" s="34"/>
      <c r="MV77" s="34"/>
      <c r="MW77" s="40"/>
      <c r="MX77" s="2"/>
      <c r="MY77" s="2"/>
      <c r="MZ77" s="2"/>
      <c r="NA77" s="2"/>
      <c r="NB77" s="2"/>
      <c r="NC77" s="75"/>
      <c r="ND77" s="83"/>
      <c r="NE77" s="90"/>
      <c r="NF77" s="90"/>
      <c r="NG77" s="90"/>
      <c r="NH77" s="90"/>
      <c r="NI77" s="90"/>
      <c r="NJ77" s="90"/>
      <c r="NK77" s="90"/>
      <c r="NL77" s="90"/>
      <c r="NM77" s="90"/>
      <c r="NN77" s="90"/>
      <c r="NO77" s="90"/>
      <c r="NP77" s="90"/>
      <c r="NQ77" s="90"/>
      <c r="NR77" s="100"/>
    </row>
    <row r="78" spans="1:382" ht="13.5" customHeight="1">
      <c r="A78" s="2"/>
      <c r="B78" s="12"/>
      <c r="C78" s="2"/>
      <c r="D78" s="2"/>
      <c r="E78" s="2"/>
      <c r="F78" s="2"/>
      <c r="I78" s="26" t="s">
        <v>53</v>
      </c>
      <c r="J78" s="26"/>
      <c r="K78" s="26"/>
      <c r="L78" s="26"/>
      <c r="M78" s="26"/>
      <c r="N78" s="26"/>
      <c r="O78" s="26"/>
      <c r="P78" s="26"/>
      <c r="Q78" s="26"/>
      <c r="R78" s="32" t="str">
        <f>データ!CG7</f>
        <v xml:space="preserve"> </v>
      </c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0"/>
      <c r="AG78" s="32" t="str">
        <f>データ!CH7</f>
        <v xml:space="preserve"> </v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40"/>
      <c r="AV78" s="32" t="str">
        <f>データ!CI7</f>
        <v xml:space="preserve"> </v>
      </c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40"/>
      <c r="BK78" s="32" t="str">
        <f>データ!CJ7</f>
        <v xml:space="preserve"> </v>
      </c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40"/>
      <c r="BZ78" s="32" t="str">
        <f>データ!CK7</f>
        <v xml:space="preserve"> </v>
      </c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40"/>
      <c r="CO78" s="2"/>
      <c r="CP78" s="2"/>
      <c r="CQ78" s="2"/>
      <c r="CR78" s="2"/>
      <c r="CS78" s="2"/>
      <c r="CT78" s="2"/>
      <c r="CU78" s="2"/>
      <c r="CV78" s="49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60"/>
      <c r="FY78" s="2"/>
      <c r="FZ78" s="2"/>
      <c r="GA78" s="2"/>
      <c r="GB78" s="2"/>
      <c r="GC78" s="26" t="s">
        <v>53</v>
      </c>
      <c r="GD78" s="26"/>
      <c r="GE78" s="26"/>
      <c r="GF78" s="26"/>
      <c r="GG78" s="26"/>
      <c r="GH78" s="26"/>
      <c r="GI78" s="26"/>
      <c r="GJ78" s="26"/>
      <c r="GK78" s="26"/>
      <c r="GL78" s="32" t="str">
        <f>データ!CT7</f>
        <v xml:space="preserve"> </v>
      </c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40"/>
      <c r="HA78" s="32" t="str">
        <f>データ!CU7</f>
        <v xml:space="preserve"> </v>
      </c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40"/>
      <c r="HP78" s="32" t="str">
        <f>データ!CV7</f>
        <v xml:space="preserve"> </v>
      </c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40"/>
      <c r="IE78" s="32" t="str">
        <f>データ!CW7</f>
        <v xml:space="preserve"> </v>
      </c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40"/>
      <c r="IT78" s="32" t="str">
        <f>データ!CX7</f>
        <v xml:space="preserve"> </v>
      </c>
      <c r="IU78" s="34"/>
      <c r="IV78" s="34"/>
      <c r="IW78" s="34"/>
      <c r="IX78" s="34"/>
      <c r="IY78" s="34"/>
      <c r="IZ78" s="34"/>
      <c r="JA78" s="34"/>
      <c r="JB78" s="34"/>
      <c r="JC78" s="34"/>
      <c r="JD78" s="34"/>
      <c r="JE78" s="34"/>
      <c r="JF78" s="34"/>
      <c r="JG78" s="34"/>
      <c r="JH78" s="40"/>
      <c r="JL78" s="2"/>
      <c r="JM78" s="2"/>
      <c r="JN78" s="2"/>
      <c r="JO78" s="2"/>
      <c r="JP78" s="2"/>
      <c r="JQ78" s="2"/>
      <c r="JR78" s="26" t="s">
        <v>53</v>
      </c>
      <c r="JS78" s="26"/>
      <c r="JT78" s="26"/>
      <c r="JU78" s="26"/>
      <c r="JV78" s="26"/>
      <c r="JW78" s="26"/>
      <c r="JX78" s="26"/>
      <c r="JY78" s="26"/>
      <c r="JZ78" s="26"/>
      <c r="KA78" s="32" t="str">
        <f>データ!DE7</f>
        <v>-</v>
      </c>
      <c r="KB78" s="34"/>
      <c r="KC78" s="34"/>
      <c r="KD78" s="34"/>
      <c r="KE78" s="34"/>
      <c r="KF78" s="34"/>
      <c r="KG78" s="34"/>
      <c r="KH78" s="34"/>
      <c r="KI78" s="34"/>
      <c r="KJ78" s="34"/>
      <c r="KK78" s="34"/>
      <c r="KL78" s="34"/>
      <c r="KM78" s="34"/>
      <c r="KN78" s="34"/>
      <c r="KO78" s="40"/>
      <c r="KP78" s="32" t="str">
        <f>データ!DF7</f>
        <v>-</v>
      </c>
      <c r="KQ78" s="34"/>
      <c r="KR78" s="34"/>
      <c r="KS78" s="34"/>
      <c r="KT78" s="34"/>
      <c r="KU78" s="34"/>
      <c r="KV78" s="34"/>
      <c r="KW78" s="34"/>
      <c r="KX78" s="34"/>
      <c r="KY78" s="34"/>
      <c r="KZ78" s="34"/>
      <c r="LA78" s="34"/>
      <c r="LB78" s="34"/>
      <c r="LC78" s="34"/>
      <c r="LD78" s="40"/>
      <c r="LE78" s="32" t="str">
        <f>データ!DG7</f>
        <v>-</v>
      </c>
      <c r="LF78" s="34"/>
      <c r="LG78" s="34"/>
      <c r="LH78" s="34"/>
      <c r="LI78" s="34"/>
      <c r="LJ78" s="34"/>
      <c r="LK78" s="34"/>
      <c r="LL78" s="34"/>
      <c r="LM78" s="34"/>
      <c r="LN78" s="34"/>
      <c r="LO78" s="34"/>
      <c r="LP78" s="34"/>
      <c r="LQ78" s="34"/>
      <c r="LR78" s="34"/>
      <c r="LS78" s="40"/>
      <c r="LT78" s="32" t="str">
        <f>データ!DH7</f>
        <v>-</v>
      </c>
      <c r="LU78" s="34"/>
      <c r="LV78" s="34"/>
      <c r="LW78" s="34"/>
      <c r="LX78" s="34"/>
      <c r="LY78" s="34"/>
      <c r="LZ78" s="34"/>
      <c r="MA78" s="34"/>
      <c r="MB78" s="34"/>
      <c r="MC78" s="34"/>
      <c r="MD78" s="34"/>
      <c r="ME78" s="34"/>
      <c r="MF78" s="34"/>
      <c r="MG78" s="34"/>
      <c r="MH78" s="40"/>
      <c r="MI78" s="32">
        <f>データ!DI7</f>
        <v>333.3</v>
      </c>
      <c r="MJ78" s="34"/>
      <c r="MK78" s="34"/>
      <c r="ML78" s="34"/>
      <c r="MM78" s="34"/>
      <c r="MN78" s="34"/>
      <c r="MO78" s="34"/>
      <c r="MP78" s="34"/>
      <c r="MQ78" s="34"/>
      <c r="MR78" s="34"/>
      <c r="MS78" s="34"/>
      <c r="MT78" s="34"/>
      <c r="MU78" s="34"/>
      <c r="MV78" s="34"/>
      <c r="MW78" s="40"/>
      <c r="MX78" s="2"/>
      <c r="MY78" s="2"/>
      <c r="MZ78" s="2"/>
      <c r="NA78" s="2"/>
      <c r="NB78" s="2"/>
      <c r="NC78" s="75"/>
      <c r="ND78" s="83"/>
      <c r="NE78" s="90"/>
      <c r="NF78" s="90"/>
      <c r="NG78" s="90"/>
      <c r="NH78" s="90"/>
      <c r="NI78" s="90"/>
      <c r="NJ78" s="90"/>
      <c r="NK78" s="90"/>
      <c r="NL78" s="90"/>
      <c r="NM78" s="90"/>
      <c r="NN78" s="90"/>
      <c r="NO78" s="90"/>
      <c r="NP78" s="90"/>
      <c r="NQ78" s="90"/>
      <c r="NR78" s="100"/>
    </row>
    <row r="79" spans="1:382" ht="13.5" customHeight="1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50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6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75"/>
      <c r="ND79" s="83"/>
      <c r="NE79" s="90"/>
      <c r="NF79" s="90"/>
      <c r="NG79" s="90"/>
      <c r="NH79" s="90"/>
      <c r="NI79" s="90"/>
      <c r="NJ79" s="90"/>
      <c r="NK79" s="90"/>
      <c r="NL79" s="90"/>
      <c r="NM79" s="90"/>
      <c r="NN79" s="90"/>
      <c r="NO79" s="90"/>
      <c r="NP79" s="90"/>
      <c r="NQ79" s="90"/>
      <c r="NR79" s="100"/>
    </row>
    <row r="80" spans="1:382" ht="13.5" customHeight="1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4"/>
      <c r="NC80" s="2"/>
      <c r="ND80" s="83"/>
      <c r="NE80" s="90"/>
      <c r="NF80" s="90"/>
      <c r="NG80" s="90"/>
      <c r="NH80" s="90"/>
      <c r="NI80" s="90"/>
      <c r="NJ80" s="90"/>
      <c r="NK80" s="90"/>
      <c r="NL80" s="90"/>
      <c r="NM80" s="90"/>
      <c r="NN80" s="90"/>
      <c r="NO80" s="90"/>
      <c r="NP80" s="90"/>
      <c r="NQ80" s="90"/>
      <c r="NR80" s="100"/>
    </row>
    <row r="81" spans="1:382" ht="13.5" customHeight="1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4"/>
      <c r="NC81" s="2"/>
      <c r="ND81" s="83"/>
      <c r="NE81" s="90"/>
      <c r="NF81" s="90"/>
      <c r="NG81" s="90"/>
      <c r="NH81" s="90"/>
      <c r="NI81" s="90"/>
      <c r="NJ81" s="90"/>
      <c r="NK81" s="90"/>
      <c r="NL81" s="90"/>
      <c r="NM81" s="90"/>
      <c r="NN81" s="90"/>
      <c r="NO81" s="90"/>
      <c r="NP81" s="90"/>
      <c r="NQ81" s="90"/>
      <c r="NR81" s="100"/>
    </row>
    <row r="82" spans="1:382" ht="13.5" customHeight="1">
      <c r="A82" s="2"/>
      <c r="B82" s="14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  <c r="JB82" s="22"/>
      <c r="JC82" s="22"/>
      <c r="JD82" s="22"/>
      <c r="JE82" s="22"/>
      <c r="JF82" s="22"/>
      <c r="JG82" s="22"/>
      <c r="JH82" s="22"/>
      <c r="JI82" s="22"/>
      <c r="JJ82" s="22"/>
      <c r="JK82" s="22"/>
      <c r="JL82" s="22"/>
      <c r="JM82" s="22"/>
      <c r="JN82" s="22"/>
      <c r="JO82" s="22"/>
      <c r="JP82" s="22"/>
      <c r="JQ82" s="22"/>
      <c r="JR82" s="22"/>
      <c r="JS82" s="22"/>
      <c r="JT82" s="22"/>
      <c r="JU82" s="22"/>
      <c r="JV82" s="22"/>
      <c r="JW82" s="22"/>
      <c r="JX82" s="22"/>
      <c r="JY82" s="22"/>
      <c r="JZ82" s="22"/>
      <c r="KA82" s="22"/>
      <c r="KB82" s="22"/>
      <c r="KC82" s="22"/>
      <c r="KD82" s="22"/>
      <c r="KE82" s="22"/>
      <c r="KF82" s="22"/>
      <c r="KG82" s="22"/>
      <c r="KH82" s="22"/>
      <c r="KI82" s="22"/>
      <c r="KJ82" s="22"/>
      <c r="KK82" s="22"/>
      <c r="KL82" s="22"/>
      <c r="KM82" s="22"/>
      <c r="KN82" s="22"/>
      <c r="KO82" s="22"/>
      <c r="KP82" s="22"/>
      <c r="KQ82" s="22"/>
      <c r="KR82" s="22"/>
      <c r="KS82" s="22"/>
      <c r="KT82" s="22"/>
      <c r="KU82" s="22"/>
      <c r="KV82" s="22"/>
      <c r="KW82" s="22"/>
      <c r="KX82" s="22"/>
      <c r="KY82" s="22"/>
      <c r="KZ82" s="22"/>
      <c r="LA82" s="22"/>
      <c r="LB82" s="22"/>
      <c r="LC82" s="22"/>
      <c r="LD82" s="22"/>
      <c r="LE82" s="22"/>
      <c r="LF82" s="22"/>
      <c r="LG82" s="22"/>
      <c r="LH82" s="22"/>
      <c r="LI82" s="22"/>
      <c r="LJ82" s="22"/>
      <c r="LK82" s="22"/>
      <c r="LL82" s="22"/>
      <c r="LM82" s="22"/>
      <c r="LN82" s="22"/>
      <c r="LO82" s="22"/>
      <c r="LP82" s="22"/>
      <c r="LQ82" s="22"/>
      <c r="LR82" s="22"/>
      <c r="LS82" s="22"/>
      <c r="LT82" s="22"/>
      <c r="LU82" s="22"/>
      <c r="LV82" s="22"/>
      <c r="LW82" s="22"/>
      <c r="LX82" s="22"/>
      <c r="LY82" s="22"/>
      <c r="LZ82" s="22"/>
      <c r="MA82" s="22"/>
      <c r="MB82" s="22"/>
      <c r="MC82" s="22"/>
      <c r="MD82" s="22"/>
      <c r="ME82" s="22"/>
      <c r="MF82" s="22"/>
      <c r="MG82" s="22"/>
      <c r="MH82" s="22"/>
      <c r="MI82" s="22"/>
      <c r="MJ82" s="22"/>
      <c r="MK82" s="22"/>
      <c r="ML82" s="22"/>
      <c r="MM82" s="22"/>
      <c r="MN82" s="22"/>
      <c r="MO82" s="22"/>
      <c r="MP82" s="22"/>
      <c r="MQ82" s="22"/>
      <c r="MR82" s="22"/>
      <c r="MS82" s="22"/>
      <c r="MT82" s="22"/>
      <c r="MU82" s="22"/>
      <c r="MV82" s="22"/>
      <c r="MW82" s="22"/>
      <c r="MX82" s="22"/>
      <c r="MY82" s="22"/>
      <c r="MZ82" s="22"/>
      <c r="NA82" s="22"/>
      <c r="NB82" s="74"/>
      <c r="NC82" s="2"/>
      <c r="ND82" s="84"/>
      <c r="NE82" s="91"/>
      <c r="NF82" s="91"/>
      <c r="NG82" s="91"/>
      <c r="NH82" s="91"/>
      <c r="NI82" s="91"/>
      <c r="NJ82" s="91"/>
      <c r="NK82" s="91"/>
      <c r="NL82" s="91"/>
      <c r="NM82" s="91"/>
      <c r="NN82" s="91"/>
      <c r="NO82" s="91"/>
      <c r="NP82" s="91"/>
      <c r="NQ82" s="91"/>
      <c r="NR82" s="101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15" t="s">
        <v>59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382" hidden="1">
      <c r="B87" s="15" t="s">
        <v>37</v>
      </c>
      <c r="C87" s="15" t="s">
        <v>61</v>
      </c>
      <c r="D87" s="15" t="s">
        <v>62</v>
      </c>
      <c r="E87" s="15" t="s">
        <v>36</v>
      </c>
      <c r="F87" s="15" t="s">
        <v>7</v>
      </c>
      <c r="G87" s="15" t="s">
        <v>63</v>
      </c>
      <c r="H87" s="15" t="s">
        <v>56</v>
      </c>
      <c r="I87" s="15" t="s">
        <v>58</v>
      </c>
      <c r="J87" s="15" t="s">
        <v>28</v>
      </c>
      <c r="K87" s="15" t="s">
        <v>60</v>
      </c>
      <c r="L87" s="15" t="s">
        <v>65</v>
      </c>
      <c r="M87" s="29" t="s">
        <v>36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382" hidden="1">
      <c r="B88" s="15" t="str">
        <f>データ!AI6</f>
        <v>【1,905.8】</v>
      </c>
      <c r="C88" s="15" t="str">
        <f>データ!AT6</f>
        <v>【3.9】</v>
      </c>
      <c r="D88" s="15" t="str">
        <f>データ!BE6</f>
        <v>【127】</v>
      </c>
      <c r="E88" s="15" t="str">
        <f>データ!DU6</f>
        <v>【210.9】</v>
      </c>
      <c r="F88" s="15" t="str">
        <f>データ!BP6</f>
        <v>【△55.6】</v>
      </c>
      <c r="G88" s="15" t="str">
        <f>データ!CA6</f>
        <v>【12,639】</v>
      </c>
      <c r="H88" s="15" t="str">
        <f>データ!CL6</f>
        <v xml:space="preserve"> </v>
      </c>
      <c r="I88" s="15" t="s">
        <v>43</v>
      </c>
      <c r="J88" s="15" t="s">
        <v>43</v>
      </c>
      <c r="K88" s="15" t="str">
        <f>データ!CY6</f>
        <v xml:space="preserve"> </v>
      </c>
      <c r="L88" s="15" t="str">
        <f>データ!DJ6</f>
        <v>【79.0】</v>
      </c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</sheetData>
  <sheetProtection algorithmName="SHA-512" hashValue="obvWIVPyDjQbOBLV4FXfw5XHmzWW00+k8jD60Abgzm7Zar0Kc1Dy/10tsWP4d5BMi94erA2lM69LEKanNCfBCw==" saltValue="Qg43tq/hiNPj4amtOCM1AQ==" spinCount="100000" sheet="1" objects="1" scenarios="1" formatCells="0" formatColumns="0" formatRows="0"/>
  <mergeCells count="208"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F10:NQ10"/>
    <mergeCell ref="ND14:NR14"/>
    <mergeCell ref="U30:AM30"/>
    <mergeCell ref="AN30:BF30"/>
    <mergeCell ref="BG30:BY30"/>
    <mergeCell ref="BZ30:CR30"/>
    <mergeCell ref="CS30:DK30"/>
    <mergeCell ref="EL30:FD30"/>
    <mergeCell ref="FE30:FW30"/>
    <mergeCell ref="FX30:GP30"/>
    <mergeCell ref="GQ30:HI30"/>
    <mergeCell ref="HJ30:IB30"/>
    <mergeCell ref="JC30:JU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FX31:GP31"/>
    <mergeCell ref="GQ31:HI31"/>
    <mergeCell ref="HJ31:IB31"/>
    <mergeCell ref="IR31:JB31"/>
    <mergeCell ref="JC31:JU31"/>
    <mergeCell ref="JV31:KN31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FX32:GP32"/>
    <mergeCell ref="GQ32:HI32"/>
    <mergeCell ref="HJ32:IB32"/>
    <mergeCell ref="IR32:JB32"/>
    <mergeCell ref="JC32:JU32"/>
    <mergeCell ref="JV32:KN32"/>
    <mergeCell ref="KO32:LG32"/>
    <mergeCell ref="LH32:LZ32"/>
    <mergeCell ref="MA32:MS3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GQ51:HI51"/>
    <mergeCell ref="HJ51:IB51"/>
    <mergeCell ref="JC51:JU51"/>
    <mergeCell ref="JV51:KN51"/>
    <mergeCell ref="KO51:LG51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FX52:GP52"/>
    <mergeCell ref="GQ52:HI52"/>
    <mergeCell ref="HJ52:IB52"/>
    <mergeCell ref="IR52:JB52"/>
    <mergeCell ref="JC52:JU52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EL53:FD53"/>
    <mergeCell ref="FE53:FW53"/>
    <mergeCell ref="FX53:GP53"/>
    <mergeCell ref="GQ53:HI53"/>
    <mergeCell ref="HJ53:IB53"/>
    <mergeCell ref="IR53:JB53"/>
    <mergeCell ref="JC53:JU53"/>
    <mergeCell ref="JV53:KN53"/>
    <mergeCell ref="KO53:LG53"/>
    <mergeCell ref="LH53:LZ53"/>
    <mergeCell ref="MA53:MS53"/>
    <mergeCell ref="ND65:NR65"/>
    <mergeCell ref="R76:AF76"/>
    <mergeCell ref="AG76:AU76"/>
    <mergeCell ref="AV76:BJ76"/>
    <mergeCell ref="BK76:BY76"/>
    <mergeCell ref="BZ76:CN76"/>
    <mergeCell ref="GL76:GZ76"/>
    <mergeCell ref="HA76:HO76"/>
    <mergeCell ref="HP76:ID76"/>
    <mergeCell ref="IE76:IS76"/>
    <mergeCell ref="IT76:JH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BZ77:CN77"/>
    <mergeCell ref="GC77:GK77"/>
    <mergeCell ref="GL77:GZ77"/>
    <mergeCell ref="HA77:HO77"/>
    <mergeCell ref="HP77:ID77"/>
    <mergeCell ref="IE77:IS77"/>
    <mergeCell ref="IT77:JH77"/>
    <mergeCell ref="JR77:JZ77"/>
    <mergeCell ref="KA77:KO77"/>
    <mergeCell ref="KP77:LD77"/>
    <mergeCell ref="LE77:LS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HA78:HO78"/>
    <mergeCell ref="HP78:ID78"/>
    <mergeCell ref="IE78:IS78"/>
    <mergeCell ref="IT78:JH78"/>
    <mergeCell ref="JR78:JZ78"/>
    <mergeCell ref="KA78:KO78"/>
    <mergeCell ref="KP78:LD78"/>
    <mergeCell ref="LE78:LS78"/>
    <mergeCell ref="LT78:MH78"/>
    <mergeCell ref="MI78:MW78"/>
    <mergeCell ref="B2:NR4"/>
    <mergeCell ref="ND11:NR13"/>
    <mergeCell ref="H14:IE15"/>
    <mergeCell ref="IP14:MV15"/>
    <mergeCell ref="H60:MV61"/>
    <mergeCell ref="CV63:FW66"/>
    <mergeCell ref="CV67:FW70"/>
    <mergeCell ref="CV72:FW75"/>
    <mergeCell ref="CV76:FW79"/>
    <mergeCell ref="ND15:NR30"/>
    <mergeCell ref="ND32:NR47"/>
    <mergeCell ref="ND49:NR64"/>
    <mergeCell ref="ND66:NR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DU11"/>
  <sheetViews>
    <sheetView showGridLines="0" workbookViewId="0"/>
  </sheetViews>
  <sheetFormatPr defaultRowHeight="13.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>
      <c r="A1" t="s">
        <v>49</v>
      </c>
      <c r="Y1" s="29">
        <v>1</v>
      </c>
      <c r="Z1" s="29">
        <v>1</v>
      </c>
      <c r="AA1" s="29">
        <v>1</v>
      </c>
      <c r="AB1" s="29">
        <v>1</v>
      </c>
      <c r="AC1" s="29">
        <v>1</v>
      </c>
      <c r="AD1" s="29">
        <v>1</v>
      </c>
      <c r="AE1" s="29">
        <v>1</v>
      </c>
      <c r="AF1" s="29">
        <v>1</v>
      </c>
      <c r="AG1" s="29">
        <v>1</v>
      </c>
      <c r="AH1" s="29">
        <v>1</v>
      </c>
      <c r="AI1" s="29"/>
      <c r="AJ1" s="29">
        <v>1</v>
      </c>
      <c r="AK1" s="29">
        <v>1</v>
      </c>
      <c r="AL1" s="29">
        <v>1</v>
      </c>
      <c r="AM1" s="29">
        <v>1</v>
      </c>
      <c r="AN1" s="29">
        <v>1</v>
      </c>
      <c r="AO1" s="29">
        <v>1</v>
      </c>
      <c r="AP1" s="29">
        <v>1</v>
      </c>
      <c r="AQ1" s="29">
        <v>1</v>
      </c>
      <c r="AR1" s="29">
        <v>1</v>
      </c>
      <c r="AS1" s="29">
        <v>1</v>
      </c>
      <c r="AT1" s="29"/>
      <c r="AU1" s="29">
        <v>1</v>
      </c>
      <c r="AV1" s="29">
        <v>1</v>
      </c>
      <c r="AW1" s="29">
        <v>1</v>
      </c>
      <c r="AX1" s="29">
        <v>1</v>
      </c>
      <c r="AY1" s="29">
        <v>1</v>
      </c>
      <c r="AZ1" s="29">
        <v>1</v>
      </c>
      <c r="BA1" s="29">
        <v>1</v>
      </c>
      <c r="BB1" s="29">
        <v>1</v>
      </c>
      <c r="BC1" s="29">
        <v>1</v>
      </c>
      <c r="BD1" s="29">
        <v>1</v>
      </c>
      <c r="BE1" s="29"/>
      <c r="BF1" s="29">
        <v>1</v>
      </c>
      <c r="BG1" s="29">
        <v>1</v>
      </c>
      <c r="BH1" s="29">
        <v>1</v>
      </c>
      <c r="BI1" s="29">
        <v>1</v>
      </c>
      <c r="BJ1" s="29">
        <v>1</v>
      </c>
      <c r="BK1" s="29">
        <v>1</v>
      </c>
      <c r="BL1" s="29">
        <v>1</v>
      </c>
      <c r="BM1" s="29">
        <v>1</v>
      </c>
      <c r="BN1" s="29">
        <v>1</v>
      </c>
      <c r="BO1" s="29">
        <v>1</v>
      </c>
      <c r="BP1" s="29"/>
      <c r="BQ1" s="29">
        <v>1</v>
      </c>
      <c r="BR1" s="29">
        <v>1</v>
      </c>
      <c r="BS1" s="29">
        <v>1</v>
      </c>
      <c r="BT1" s="29">
        <v>1</v>
      </c>
      <c r="BU1" s="29">
        <v>1</v>
      </c>
      <c r="BV1" s="29">
        <v>1</v>
      </c>
      <c r="BW1" s="29">
        <v>1</v>
      </c>
      <c r="BX1" s="29">
        <v>1</v>
      </c>
      <c r="BY1" s="29">
        <v>1</v>
      </c>
      <c r="BZ1" s="29">
        <v>1</v>
      </c>
      <c r="CA1" s="29"/>
      <c r="CB1" s="29">
        <v>1</v>
      </c>
      <c r="CC1" s="29">
        <v>1</v>
      </c>
      <c r="CD1" s="29">
        <v>1</v>
      </c>
      <c r="CE1" s="29">
        <v>1</v>
      </c>
      <c r="CF1" s="29">
        <v>1</v>
      </c>
      <c r="CG1" s="29">
        <v>1</v>
      </c>
      <c r="CH1" s="29">
        <v>1</v>
      </c>
      <c r="CI1" s="29">
        <v>1</v>
      </c>
      <c r="CJ1" s="29">
        <v>1</v>
      </c>
      <c r="CK1" s="29">
        <v>1</v>
      </c>
      <c r="CL1" s="29"/>
      <c r="CO1" s="29">
        <v>1</v>
      </c>
      <c r="CP1" s="29">
        <v>1</v>
      </c>
      <c r="CQ1" s="29">
        <v>1</v>
      </c>
      <c r="CR1" s="29">
        <v>1</v>
      </c>
      <c r="CS1" s="29">
        <v>1</v>
      </c>
      <c r="CT1" s="29">
        <v>1</v>
      </c>
      <c r="CU1" s="29">
        <v>1</v>
      </c>
      <c r="CV1" s="29">
        <v>1</v>
      </c>
      <c r="CW1" s="29">
        <v>1</v>
      </c>
      <c r="CX1" s="29">
        <v>1</v>
      </c>
      <c r="CY1" s="29"/>
      <c r="CZ1" s="29">
        <v>1</v>
      </c>
      <c r="DA1" s="29">
        <v>1</v>
      </c>
      <c r="DB1" s="29">
        <v>1</v>
      </c>
      <c r="DC1" s="29">
        <v>1</v>
      </c>
      <c r="DD1" s="29">
        <v>1</v>
      </c>
      <c r="DE1" s="29">
        <v>1</v>
      </c>
      <c r="DF1" s="29">
        <v>1</v>
      </c>
      <c r="DG1" s="29">
        <v>1</v>
      </c>
      <c r="DH1" s="29">
        <v>1</v>
      </c>
      <c r="DI1" s="29">
        <v>1</v>
      </c>
      <c r="DJ1" s="29"/>
      <c r="DK1" s="29">
        <v>1</v>
      </c>
      <c r="DL1" s="29">
        <v>1</v>
      </c>
      <c r="DM1" s="29">
        <v>1</v>
      </c>
      <c r="DN1" s="29">
        <v>1</v>
      </c>
      <c r="DO1" s="29">
        <v>1</v>
      </c>
      <c r="DP1" s="29">
        <v>1</v>
      </c>
      <c r="DQ1" s="29">
        <v>1</v>
      </c>
      <c r="DR1" s="29">
        <v>1</v>
      </c>
      <c r="DS1" s="29">
        <v>1</v>
      </c>
      <c r="DT1" s="29">
        <v>1</v>
      </c>
      <c r="DU1" s="29"/>
    </row>
    <row r="2" spans="1:125">
      <c r="A2" s="103" t="s">
        <v>39</v>
      </c>
      <c r="B2" s="103">
        <f t="shared" ref="B2:DU2" si="0">COLUMN()-1</f>
        <v>1</v>
      </c>
      <c r="C2" s="103">
        <f t="shared" si="0"/>
        <v>2</v>
      </c>
      <c r="D2" s="103">
        <f t="shared" si="0"/>
        <v>3</v>
      </c>
      <c r="E2" s="103">
        <f t="shared" si="0"/>
        <v>4</v>
      </c>
      <c r="F2" s="103">
        <f t="shared" si="0"/>
        <v>5</v>
      </c>
      <c r="G2" s="103">
        <f t="shared" si="0"/>
        <v>6</v>
      </c>
      <c r="H2" s="103">
        <f t="shared" si="0"/>
        <v>7</v>
      </c>
      <c r="I2" s="103">
        <f t="shared" si="0"/>
        <v>8</v>
      </c>
      <c r="J2" s="103">
        <f t="shared" si="0"/>
        <v>9</v>
      </c>
      <c r="K2" s="103">
        <f t="shared" si="0"/>
        <v>10</v>
      </c>
      <c r="L2" s="103">
        <f t="shared" si="0"/>
        <v>11</v>
      </c>
      <c r="M2" s="103">
        <f t="shared" si="0"/>
        <v>12</v>
      </c>
      <c r="N2" s="103">
        <f t="shared" si="0"/>
        <v>13</v>
      </c>
      <c r="O2" s="103">
        <f t="shared" si="0"/>
        <v>14</v>
      </c>
      <c r="P2" s="103">
        <f t="shared" si="0"/>
        <v>15</v>
      </c>
      <c r="Q2" s="103">
        <f t="shared" si="0"/>
        <v>16</v>
      </c>
      <c r="R2" s="103">
        <f t="shared" si="0"/>
        <v>17</v>
      </c>
      <c r="S2" s="103">
        <f t="shared" si="0"/>
        <v>18</v>
      </c>
      <c r="T2" s="103">
        <f t="shared" si="0"/>
        <v>19</v>
      </c>
      <c r="U2" s="103">
        <f t="shared" si="0"/>
        <v>20</v>
      </c>
      <c r="V2" s="103">
        <f t="shared" si="0"/>
        <v>21</v>
      </c>
      <c r="W2" s="103">
        <f t="shared" si="0"/>
        <v>22</v>
      </c>
      <c r="X2" s="103">
        <f t="shared" si="0"/>
        <v>23</v>
      </c>
      <c r="Y2" s="103">
        <f t="shared" si="0"/>
        <v>24</v>
      </c>
      <c r="Z2" s="103">
        <f t="shared" si="0"/>
        <v>25</v>
      </c>
      <c r="AA2" s="103">
        <f t="shared" si="0"/>
        <v>26</v>
      </c>
      <c r="AB2" s="103">
        <f t="shared" si="0"/>
        <v>27</v>
      </c>
      <c r="AC2" s="103">
        <f t="shared" si="0"/>
        <v>28</v>
      </c>
      <c r="AD2" s="103">
        <f t="shared" si="0"/>
        <v>29</v>
      </c>
      <c r="AE2" s="103">
        <f t="shared" si="0"/>
        <v>30</v>
      </c>
      <c r="AF2" s="103">
        <f t="shared" si="0"/>
        <v>31</v>
      </c>
      <c r="AG2" s="103">
        <f t="shared" si="0"/>
        <v>32</v>
      </c>
      <c r="AH2" s="103">
        <f t="shared" si="0"/>
        <v>33</v>
      </c>
      <c r="AI2" s="103">
        <f t="shared" si="0"/>
        <v>34</v>
      </c>
      <c r="AJ2" s="103">
        <f t="shared" si="0"/>
        <v>35</v>
      </c>
      <c r="AK2" s="103">
        <f t="shared" si="0"/>
        <v>36</v>
      </c>
      <c r="AL2" s="103">
        <f t="shared" si="0"/>
        <v>37</v>
      </c>
      <c r="AM2" s="103">
        <f t="shared" si="0"/>
        <v>38</v>
      </c>
      <c r="AN2" s="103">
        <f t="shared" si="0"/>
        <v>39</v>
      </c>
      <c r="AO2" s="103">
        <f t="shared" si="0"/>
        <v>40</v>
      </c>
      <c r="AP2" s="103">
        <f t="shared" si="0"/>
        <v>41</v>
      </c>
      <c r="AQ2" s="103">
        <f t="shared" si="0"/>
        <v>42</v>
      </c>
      <c r="AR2" s="103">
        <f t="shared" si="0"/>
        <v>43</v>
      </c>
      <c r="AS2" s="103">
        <f t="shared" si="0"/>
        <v>44</v>
      </c>
      <c r="AT2" s="103">
        <f t="shared" si="0"/>
        <v>45</v>
      </c>
      <c r="AU2" s="103">
        <f t="shared" si="0"/>
        <v>46</v>
      </c>
      <c r="AV2" s="103">
        <f t="shared" si="0"/>
        <v>47</v>
      </c>
      <c r="AW2" s="103">
        <f t="shared" si="0"/>
        <v>48</v>
      </c>
      <c r="AX2" s="103">
        <f t="shared" si="0"/>
        <v>49</v>
      </c>
      <c r="AY2" s="103">
        <f t="shared" si="0"/>
        <v>50</v>
      </c>
      <c r="AZ2" s="103">
        <f t="shared" si="0"/>
        <v>51</v>
      </c>
      <c r="BA2" s="103">
        <f t="shared" si="0"/>
        <v>52</v>
      </c>
      <c r="BB2" s="103">
        <f t="shared" si="0"/>
        <v>53</v>
      </c>
      <c r="BC2" s="103">
        <f t="shared" si="0"/>
        <v>54</v>
      </c>
      <c r="BD2" s="103">
        <f t="shared" si="0"/>
        <v>55</v>
      </c>
      <c r="BE2" s="103">
        <f t="shared" si="0"/>
        <v>56</v>
      </c>
      <c r="BF2" s="103">
        <f t="shared" si="0"/>
        <v>57</v>
      </c>
      <c r="BG2" s="103">
        <f t="shared" si="0"/>
        <v>58</v>
      </c>
      <c r="BH2" s="103">
        <f t="shared" si="0"/>
        <v>59</v>
      </c>
      <c r="BI2" s="103">
        <f t="shared" si="0"/>
        <v>60</v>
      </c>
      <c r="BJ2" s="103">
        <f t="shared" si="0"/>
        <v>61</v>
      </c>
      <c r="BK2" s="103">
        <f t="shared" si="0"/>
        <v>62</v>
      </c>
      <c r="BL2" s="103">
        <f t="shared" si="0"/>
        <v>63</v>
      </c>
      <c r="BM2" s="103">
        <f t="shared" si="0"/>
        <v>64</v>
      </c>
      <c r="BN2" s="103">
        <f t="shared" si="0"/>
        <v>65</v>
      </c>
      <c r="BO2" s="103">
        <f t="shared" si="0"/>
        <v>66</v>
      </c>
      <c r="BP2" s="103">
        <f t="shared" si="0"/>
        <v>67</v>
      </c>
      <c r="BQ2" s="103">
        <f t="shared" si="0"/>
        <v>68</v>
      </c>
      <c r="BR2" s="103">
        <f t="shared" si="0"/>
        <v>69</v>
      </c>
      <c r="BS2" s="103">
        <f t="shared" si="0"/>
        <v>70</v>
      </c>
      <c r="BT2" s="103">
        <f t="shared" si="0"/>
        <v>71</v>
      </c>
      <c r="BU2" s="103">
        <f t="shared" si="0"/>
        <v>72</v>
      </c>
      <c r="BV2" s="103">
        <f t="shared" si="0"/>
        <v>73</v>
      </c>
      <c r="BW2" s="103">
        <f t="shared" si="0"/>
        <v>74</v>
      </c>
      <c r="BX2" s="103">
        <f t="shared" si="0"/>
        <v>75</v>
      </c>
      <c r="BY2" s="103">
        <f t="shared" si="0"/>
        <v>76</v>
      </c>
      <c r="BZ2" s="103">
        <f t="shared" si="0"/>
        <v>77</v>
      </c>
      <c r="CA2" s="103">
        <f t="shared" si="0"/>
        <v>78</v>
      </c>
      <c r="CB2" s="103">
        <f t="shared" si="0"/>
        <v>79</v>
      </c>
      <c r="CC2" s="103">
        <f t="shared" si="0"/>
        <v>80</v>
      </c>
      <c r="CD2" s="103">
        <f t="shared" si="0"/>
        <v>81</v>
      </c>
      <c r="CE2" s="103">
        <f t="shared" si="0"/>
        <v>82</v>
      </c>
      <c r="CF2" s="103">
        <f t="shared" si="0"/>
        <v>83</v>
      </c>
      <c r="CG2" s="103">
        <f t="shared" si="0"/>
        <v>84</v>
      </c>
      <c r="CH2" s="103">
        <f t="shared" si="0"/>
        <v>85</v>
      </c>
      <c r="CI2" s="103">
        <f t="shared" si="0"/>
        <v>86</v>
      </c>
      <c r="CJ2" s="103">
        <f t="shared" si="0"/>
        <v>87</v>
      </c>
      <c r="CK2" s="103">
        <f t="shared" si="0"/>
        <v>88</v>
      </c>
      <c r="CL2" s="103">
        <f t="shared" si="0"/>
        <v>89</v>
      </c>
      <c r="CM2" s="103">
        <f t="shared" si="0"/>
        <v>90</v>
      </c>
      <c r="CN2" s="103">
        <f t="shared" si="0"/>
        <v>91</v>
      </c>
      <c r="CO2" s="103">
        <f t="shared" si="0"/>
        <v>92</v>
      </c>
      <c r="CP2" s="103">
        <f t="shared" si="0"/>
        <v>93</v>
      </c>
      <c r="CQ2" s="103">
        <f t="shared" si="0"/>
        <v>94</v>
      </c>
      <c r="CR2" s="103">
        <f t="shared" si="0"/>
        <v>95</v>
      </c>
      <c r="CS2" s="103">
        <f t="shared" si="0"/>
        <v>96</v>
      </c>
      <c r="CT2" s="103">
        <f t="shared" si="0"/>
        <v>97</v>
      </c>
      <c r="CU2" s="103">
        <f t="shared" si="0"/>
        <v>98</v>
      </c>
      <c r="CV2" s="103">
        <f t="shared" si="0"/>
        <v>99</v>
      </c>
      <c r="CW2" s="103">
        <f t="shared" si="0"/>
        <v>100</v>
      </c>
      <c r="CX2" s="103">
        <f t="shared" si="0"/>
        <v>101</v>
      </c>
      <c r="CY2" s="103">
        <f t="shared" si="0"/>
        <v>102</v>
      </c>
      <c r="CZ2" s="103">
        <f t="shared" si="0"/>
        <v>103</v>
      </c>
      <c r="DA2" s="103">
        <f t="shared" si="0"/>
        <v>104</v>
      </c>
      <c r="DB2" s="103">
        <f t="shared" si="0"/>
        <v>105</v>
      </c>
      <c r="DC2" s="103">
        <f t="shared" si="0"/>
        <v>106</v>
      </c>
      <c r="DD2" s="103">
        <f t="shared" si="0"/>
        <v>107</v>
      </c>
      <c r="DE2" s="103">
        <f t="shared" si="0"/>
        <v>108</v>
      </c>
      <c r="DF2" s="103">
        <f t="shared" si="0"/>
        <v>109</v>
      </c>
      <c r="DG2" s="103">
        <f t="shared" si="0"/>
        <v>110</v>
      </c>
      <c r="DH2" s="103">
        <f t="shared" si="0"/>
        <v>111</v>
      </c>
      <c r="DI2" s="103">
        <f t="shared" si="0"/>
        <v>112</v>
      </c>
      <c r="DJ2" s="103">
        <f t="shared" si="0"/>
        <v>113</v>
      </c>
      <c r="DK2" s="103">
        <f t="shared" si="0"/>
        <v>114</v>
      </c>
      <c r="DL2" s="103">
        <f t="shared" si="0"/>
        <v>115</v>
      </c>
      <c r="DM2" s="103">
        <f t="shared" si="0"/>
        <v>116</v>
      </c>
      <c r="DN2" s="103">
        <f t="shared" si="0"/>
        <v>117</v>
      </c>
      <c r="DO2" s="103">
        <f t="shared" si="0"/>
        <v>118</v>
      </c>
      <c r="DP2" s="103">
        <f t="shared" si="0"/>
        <v>119</v>
      </c>
      <c r="DQ2" s="103">
        <f t="shared" si="0"/>
        <v>120</v>
      </c>
      <c r="DR2" s="103">
        <f t="shared" si="0"/>
        <v>121</v>
      </c>
      <c r="DS2" s="103">
        <f t="shared" si="0"/>
        <v>122</v>
      </c>
      <c r="DT2" s="103">
        <f t="shared" si="0"/>
        <v>123</v>
      </c>
      <c r="DU2" s="103">
        <f t="shared" si="0"/>
        <v>124</v>
      </c>
    </row>
    <row r="3" spans="1:125" ht="13.15" customHeight="1">
      <c r="A3" s="103" t="s">
        <v>18</v>
      </c>
      <c r="B3" s="105" t="s">
        <v>31</v>
      </c>
      <c r="C3" s="105" t="s">
        <v>67</v>
      </c>
      <c r="D3" s="105" t="s">
        <v>68</v>
      </c>
      <c r="E3" s="105" t="s">
        <v>6</v>
      </c>
      <c r="F3" s="105" t="s">
        <v>5</v>
      </c>
      <c r="G3" s="105" t="s">
        <v>51</v>
      </c>
      <c r="H3" s="111" t="s">
        <v>20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21" t="s">
        <v>69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35"/>
      <c r="CM3" s="136"/>
      <c r="CN3" s="136"/>
      <c r="CO3" s="121" t="s">
        <v>0</v>
      </c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39"/>
      <c r="DA3" s="125"/>
      <c r="DB3" s="125"/>
      <c r="DC3" s="125"/>
      <c r="DD3" s="125"/>
      <c r="DE3" s="125"/>
      <c r="DF3" s="125"/>
      <c r="DG3" s="125"/>
      <c r="DH3" s="125"/>
      <c r="DI3" s="125"/>
      <c r="DJ3" s="135"/>
      <c r="DK3" s="125" t="s">
        <v>50</v>
      </c>
      <c r="DL3" s="125"/>
      <c r="DM3" s="125"/>
      <c r="DN3" s="125"/>
      <c r="DO3" s="125"/>
      <c r="DP3" s="125"/>
      <c r="DQ3" s="125"/>
      <c r="DR3" s="125"/>
      <c r="DS3" s="125"/>
      <c r="DT3" s="125"/>
      <c r="DU3" s="135"/>
    </row>
    <row r="4" spans="1:125">
      <c r="A4" s="103" t="s">
        <v>64</v>
      </c>
      <c r="B4" s="106"/>
      <c r="C4" s="106"/>
      <c r="D4" s="106"/>
      <c r="E4" s="106"/>
      <c r="F4" s="106"/>
      <c r="G4" s="106"/>
      <c r="H4" s="112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22" t="s">
        <v>47</v>
      </c>
      <c r="Z4" s="126"/>
      <c r="AA4" s="126"/>
      <c r="AB4" s="126"/>
      <c r="AC4" s="126"/>
      <c r="AD4" s="126"/>
      <c r="AE4" s="126"/>
      <c r="AF4" s="126"/>
      <c r="AG4" s="126"/>
      <c r="AH4" s="126"/>
      <c r="AI4" s="127"/>
      <c r="AJ4" s="129" t="s">
        <v>24</v>
      </c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30" t="s">
        <v>46</v>
      </c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 t="s">
        <v>70</v>
      </c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30" t="s">
        <v>15</v>
      </c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 t="s">
        <v>71</v>
      </c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37" t="s">
        <v>72</v>
      </c>
      <c r="CN4" s="137" t="s">
        <v>73</v>
      </c>
      <c r="CO4" s="122" t="s">
        <v>74</v>
      </c>
      <c r="CP4" s="126"/>
      <c r="CQ4" s="126"/>
      <c r="CR4" s="126"/>
      <c r="CS4" s="126"/>
      <c r="CT4" s="126"/>
      <c r="CU4" s="126"/>
      <c r="CV4" s="126"/>
      <c r="CW4" s="126"/>
      <c r="CX4" s="126"/>
      <c r="CY4" s="127"/>
      <c r="CZ4" s="129" t="s">
        <v>75</v>
      </c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2" t="s">
        <v>76</v>
      </c>
      <c r="DL4" s="126"/>
      <c r="DM4" s="126"/>
      <c r="DN4" s="126"/>
      <c r="DO4" s="126"/>
      <c r="DP4" s="126"/>
      <c r="DQ4" s="126"/>
      <c r="DR4" s="126"/>
      <c r="DS4" s="126"/>
      <c r="DT4" s="126"/>
      <c r="DU4" s="127"/>
    </row>
    <row r="5" spans="1:125">
      <c r="A5" s="103" t="s">
        <v>77</v>
      </c>
      <c r="B5" s="107"/>
      <c r="C5" s="107"/>
      <c r="D5" s="107"/>
      <c r="E5" s="107"/>
      <c r="F5" s="107"/>
      <c r="G5" s="107"/>
      <c r="H5" s="113" t="s">
        <v>79</v>
      </c>
      <c r="I5" s="113" t="s">
        <v>80</v>
      </c>
      <c r="J5" s="113" t="s">
        <v>81</v>
      </c>
      <c r="K5" s="113" t="s">
        <v>82</v>
      </c>
      <c r="L5" s="113" t="s">
        <v>83</v>
      </c>
      <c r="M5" s="113" t="s">
        <v>13</v>
      </c>
      <c r="N5" s="113" t="s">
        <v>8</v>
      </c>
      <c r="O5" s="113" t="s">
        <v>84</v>
      </c>
      <c r="P5" s="113" t="s">
        <v>26</v>
      </c>
      <c r="Q5" s="113" t="s">
        <v>85</v>
      </c>
      <c r="R5" s="113" t="s">
        <v>86</v>
      </c>
      <c r="S5" s="113" t="s">
        <v>87</v>
      </c>
      <c r="T5" s="113" t="s">
        <v>88</v>
      </c>
      <c r="U5" s="113" t="s">
        <v>89</v>
      </c>
      <c r="V5" s="113" t="s">
        <v>91</v>
      </c>
      <c r="W5" s="113" t="s">
        <v>92</v>
      </c>
      <c r="X5" s="113" t="s">
        <v>93</v>
      </c>
      <c r="Y5" s="113" t="s">
        <v>29</v>
      </c>
      <c r="Z5" s="113" t="s">
        <v>94</v>
      </c>
      <c r="AA5" s="113" t="s">
        <v>95</v>
      </c>
      <c r="AB5" s="113" t="s">
        <v>96</v>
      </c>
      <c r="AC5" s="113" t="s">
        <v>97</v>
      </c>
      <c r="AD5" s="113" t="s">
        <v>98</v>
      </c>
      <c r="AE5" s="113" t="s">
        <v>66</v>
      </c>
      <c r="AF5" s="113" t="s">
        <v>99</v>
      </c>
      <c r="AG5" s="113" t="s">
        <v>100</v>
      </c>
      <c r="AH5" s="113" t="s">
        <v>101</v>
      </c>
      <c r="AI5" s="113" t="s">
        <v>102</v>
      </c>
      <c r="AJ5" s="113" t="s">
        <v>29</v>
      </c>
      <c r="AK5" s="113" t="s">
        <v>94</v>
      </c>
      <c r="AL5" s="113" t="s">
        <v>95</v>
      </c>
      <c r="AM5" s="113" t="s">
        <v>96</v>
      </c>
      <c r="AN5" s="113" t="s">
        <v>97</v>
      </c>
      <c r="AO5" s="113" t="s">
        <v>98</v>
      </c>
      <c r="AP5" s="113" t="s">
        <v>66</v>
      </c>
      <c r="AQ5" s="113" t="s">
        <v>99</v>
      </c>
      <c r="AR5" s="113" t="s">
        <v>100</v>
      </c>
      <c r="AS5" s="113" t="s">
        <v>101</v>
      </c>
      <c r="AT5" s="113" t="s">
        <v>102</v>
      </c>
      <c r="AU5" s="113" t="s">
        <v>29</v>
      </c>
      <c r="AV5" s="113" t="s">
        <v>94</v>
      </c>
      <c r="AW5" s="113" t="s">
        <v>95</v>
      </c>
      <c r="AX5" s="113" t="s">
        <v>96</v>
      </c>
      <c r="AY5" s="113" t="s">
        <v>97</v>
      </c>
      <c r="AZ5" s="113" t="s">
        <v>98</v>
      </c>
      <c r="BA5" s="113" t="s">
        <v>66</v>
      </c>
      <c r="BB5" s="113" t="s">
        <v>99</v>
      </c>
      <c r="BC5" s="113" t="s">
        <v>100</v>
      </c>
      <c r="BD5" s="113" t="s">
        <v>101</v>
      </c>
      <c r="BE5" s="113" t="s">
        <v>102</v>
      </c>
      <c r="BF5" s="113" t="s">
        <v>29</v>
      </c>
      <c r="BG5" s="113" t="s">
        <v>94</v>
      </c>
      <c r="BH5" s="113" t="s">
        <v>95</v>
      </c>
      <c r="BI5" s="113" t="s">
        <v>96</v>
      </c>
      <c r="BJ5" s="113" t="s">
        <v>97</v>
      </c>
      <c r="BK5" s="113" t="s">
        <v>98</v>
      </c>
      <c r="BL5" s="113" t="s">
        <v>66</v>
      </c>
      <c r="BM5" s="113" t="s">
        <v>99</v>
      </c>
      <c r="BN5" s="113" t="s">
        <v>100</v>
      </c>
      <c r="BO5" s="113" t="s">
        <v>101</v>
      </c>
      <c r="BP5" s="113" t="s">
        <v>102</v>
      </c>
      <c r="BQ5" s="113" t="s">
        <v>29</v>
      </c>
      <c r="BR5" s="113" t="s">
        <v>94</v>
      </c>
      <c r="BS5" s="113" t="s">
        <v>95</v>
      </c>
      <c r="BT5" s="113" t="s">
        <v>96</v>
      </c>
      <c r="BU5" s="113" t="s">
        <v>97</v>
      </c>
      <c r="BV5" s="113" t="s">
        <v>98</v>
      </c>
      <c r="BW5" s="113" t="s">
        <v>66</v>
      </c>
      <c r="BX5" s="113" t="s">
        <v>99</v>
      </c>
      <c r="BY5" s="113" t="s">
        <v>100</v>
      </c>
      <c r="BZ5" s="113" t="s">
        <v>101</v>
      </c>
      <c r="CA5" s="113" t="s">
        <v>102</v>
      </c>
      <c r="CB5" s="113" t="s">
        <v>29</v>
      </c>
      <c r="CC5" s="113" t="s">
        <v>94</v>
      </c>
      <c r="CD5" s="113" t="s">
        <v>95</v>
      </c>
      <c r="CE5" s="113" t="s">
        <v>96</v>
      </c>
      <c r="CF5" s="113" t="s">
        <v>97</v>
      </c>
      <c r="CG5" s="113" t="s">
        <v>98</v>
      </c>
      <c r="CH5" s="113" t="s">
        <v>66</v>
      </c>
      <c r="CI5" s="113" t="s">
        <v>99</v>
      </c>
      <c r="CJ5" s="113" t="s">
        <v>100</v>
      </c>
      <c r="CK5" s="113" t="s">
        <v>101</v>
      </c>
      <c r="CL5" s="113" t="s">
        <v>102</v>
      </c>
      <c r="CM5" s="138"/>
      <c r="CN5" s="138"/>
      <c r="CO5" s="113" t="s">
        <v>29</v>
      </c>
      <c r="CP5" s="113" t="s">
        <v>94</v>
      </c>
      <c r="CQ5" s="113" t="s">
        <v>95</v>
      </c>
      <c r="CR5" s="113" t="s">
        <v>96</v>
      </c>
      <c r="CS5" s="113" t="s">
        <v>97</v>
      </c>
      <c r="CT5" s="113" t="s">
        <v>98</v>
      </c>
      <c r="CU5" s="113" t="s">
        <v>66</v>
      </c>
      <c r="CV5" s="113" t="s">
        <v>99</v>
      </c>
      <c r="CW5" s="113" t="s">
        <v>100</v>
      </c>
      <c r="CX5" s="113" t="s">
        <v>101</v>
      </c>
      <c r="CY5" s="113" t="s">
        <v>102</v>
      </c>
      <c r="CZ5" s="113" t="s">
        <v>29</v>
      </c>
      <c r="DA5" s="113" t="s">
        <v>94</v>
      </c>
      <c r="DB5" s="113" t="s">
        <v>95</v>
      </c>
      <c r="DC5" s="113" t="s">
        <v>96</v>
      </c>
      <c r="DD5" s="113" t="s">
        <v>97</v>
      </c>
      <c r="DE5" s="113" t="s">
        <v>98</v>
      </c>
      <c r="DF5" s="113" t="s">
        <v>66</v>
      </c>
      <c r="DG5" s="113" t="s">
        <v>99</v>
      </c>
      <c r="DH5" s="113" t="s">
        <v>100</v>
      </c>
      <c r="DI5" s="113" t="s">
        <v>101</v>
      </c>
      <c r="DJ5" s="113" t="s">
        <v>59</v>
      </c>
      <c r="DK5" s="113" t="s">
        <v>29</v>
      </c>
      <c r="DL5" s="113" t="s">
        <v>94</v>
      </c>
      <c r="DM5" s="113" t="s">
        <v>95</v>
      </c>
      <c r="DN5" s="113" t="s">
        <v>96</v>
      </c>
      <c r="DO5" s="113" t="s">
        <v>97</v>
      </c>
      <c r="DP5" s="113" t="s">
        <v>98</v>
      </c>
      <c r="DQ5" s="113" t="s">
        <v>66</v>
      </c>
      <c r="DR5" s="113" t="s">
        <v>99</v>
      </c>
      <c r="DS5" s="113" t="s">
        <v>100</v>
      </c>
      <c r="DT5" s="113" t="s">
        <v>101</v>
      </c>
      <c r="DU5" s="113" t="s">
        <v>102</v>
      </c>
    </row>
    <row r="6" spans="1:125" s="102" customFormat="1">
      <c r="A6" s="103" t="s">
        <v>103</v>
      </c>
      <c r="B6" s="108">
        <f t="shared" ref="B6:G6" si="1">B8</f>
        <v>2023</v>
      </c>
      <c r="C6" s="108">
        <f t="shared" si="1"/>
        <v>82015</v>
      </c>
      <c r="D6" s="108">
        <f t="shared" si="1"/>
        <v>47</v>
      </c>
      <c r="E6" s="108">
        <f t="shared" si="1"/>
        <v>14</v>
      </c>
      <c r="F6" s="108">
        <f t="shared" si="1"/>
        <v>0</v>
      </c>
      <c r="G6" s="108">
        <f t="shared" si="1"/>
        <v>3</v>
      </c>
      <c r="H6" s="108" t="str">
        <f>SUBSTITUTE(H8,"　","")</f>
        <v>茨城県水戸市</v>
      </c>
      <c r="I6" s="108" t="str">
        <f t="shared" ref="I6:X6" si="2">I8</f>
        <v>水戸市五軒町立体駐車場</v>
      </c>
      <c r="J6" s="108" t="str">
        <f t="shared" si="2"/>
        <v>法非適用</v>
      </c>
      <c r="K6" s="108" t="str">
        <f t="shared" si="2"/>
        <v>駐車場整備事業</v>
      </c>
      <c r="L6" s="108" t="str">
        <f t="shared" si="2"/>
        <v>-</v>
      </c>
      <c r="M6" s="108" t="str">
        <f t="shared" si="2"/>
        <v>Ａ１Ｂ２</v>
      </c>
      <c r="N6" s="108" t="str">
        <f t="shared" si="2"/>
        <v>非設置</v>
      </c>
      <c r="O6" s="116" t="str">
        <f t="shared" si="2"/>
        <v>該当数値なし</v>
      </c>
      <c r="P6" s="108" t="str">
        <f t="shared" si="2"/>
        <v>都市計画駐車場</v>
      </c>
      <c r="Q6" s="108" t="str">
        <f t="shared" si="2"/>
        <v>立体式</v>
      </c>
      <c r="R6" s="118">
        <f t="shared" si="2"/>
        <v>1</v>
      </c>
      <c r="S6" s="108" t="str">
        <f t="shared" si="2"/>
        <v>公共施設</v>
      </c>
      <c r="T6" s="108" t="str">
        <f t="shared" si="2"/>
        <v>有</v>
      </c>
      <c r="U6" s="118">
        <f t="shared" si="2"/>
        <v>6983</v>
      </c>
      <c r="V6" s="118">
        <f t="shared" si="2"/>
        <v>283</v>
      </c>
      <c r="W6" s="118">
        <f t="shared" si="2"/>
        <v>200</v>
      </c>
      <c r="X6" s="108" t="str">
        <f t="shared" si="2"/>
        <v>無</v>
      </c>
      <c r="Y6" s="123" t="e">
        <f t="shared" ref="Y6:AH6" si="3">IF(Y8="-",NA(),Y8)</f>
        <v>#N/A</v>
      </c>
      <c r="Z6" s="123" t="e">
        <f t="shared" si="3"/>
        <v>#N/A</v>
      </c>
      <c r="AA6" s="123" t="e">
        <f t="shared" si="3"/>
        <v>#N/A</v>
      </c>
      <c r="AB6" s="123" t="e">
        <f t="shared" si="3"/>
        <v>#N/A</v>
      </c>
      <c r="AC6" s="123">
        <f t="shared" si="3"/>
        <v>27.7</v>
      </c>
      <c r="AD6" s="123" t="e">
        <f t="shared" si="3"/>
        <v>#N/A</v>
      </c>
      <c r="AE6" s="123" t="e">
        <f t="shared" si="3"/>
        <v>#N/A</v>
      </c>
      <c r="AF6" s="123" t="e">
        <f t="shared" si="3"/>
        <v>#N/A</v>
      </c>
      <c r="AG6" s="123" t="e">
        <f t="shared" si="3"/>
        <v>#N/A</v>
      </c>
      <c r="AH6" s="123">
        <f t="shared" si="3"/>
        <v>186.3</v>
      </c>
      <c r="AI6" s="116" t="str">
        <f>IF(AI8="-","",IF(AI8="-","【-】","【"&amp;SUBSTITUTE(TEXT(AI8,"#,##0.0"),"-","△")&amp;"】"))</f>
        <v>【1,905.8】</v>
      </c>
      <c r="AJ6" s="123" t="e">
        <f t="shared" ref="AJ6:AS6" si="4">IF(AJ8="-",NA(),AJ8)</f>
        <v>#N/A</v>
      </c>
      <c r="AK6" s="123" t="e">
        <f t="shared" si="4"/>
        <v>#N/A</v>
      </c>
      <c r="AL6" s="123" t="e">
        <f t="shared" si="4"/>
        <v>#N/A</v>
      </c>
      <c r="AM6" s="123" t="e">
        <f t="shared" si="4"/>
        <v>#N/A</v>
      </c>
      <c r="AN6" s="123">
        <f t="shared" si="4"/>
        <v>0</v>
      </c>
      <c r="AO6" s="123" t="e">
        <f t="shared" si="4"/>
        <v>#N/A</v>
      </c>
      <c r="AP6" s="123" t="e">
        <f t="shared" si="4"/>
        <v>#N/A</v>
      </c>
      <c r="AQ6" s="123" t="e">
        <f t="shared" si="4"/>
        <v>#N/A</v>
      </c>
      <c r="AR6" s="123" t="e">
        <f t="shared" si="4"/>
        <v>#N/A</v>
      </c>
      <c r="AS6" s="123">
        <f t="shared" si="4"/>
        <v>7.6</v>
      </c>
      <c r="AT6" s="116" t="str">
        <f>IF(AT8="-","",IF(AT8="-","【-】","【"&amp;SUBSTITUTE(TEXT(AT8,"#,##0.0"),"-","△")&amp;"】"))</f>
        <v>【3.9】</v>
      </c>
      <c r="AU6" s="131" t="e">
        <f t="shared" ref="AU6:BD6" si="5">IF(AU8="-",NA(),AU8)</f>
        <v>#N/A</v>
      </c>
      <c r="AV6" s="131" t="e">
        <f t="shared" si="5"/>
        <v>#N/A</v>
      </c>
      <c r="AW6" s="131" t="e">
        <f t="shared" si="5"/>
        <v>#N/A</v>
      </c>
      <c r="AX6" s="131" t="e">
        <f t="shared" si="5"/>
        <v>#N/A</v>
      </c>
      <c r="AY6" s="131">
        <f t="shared" si="5"/>
        <v>0</v>
      </c>
      <c r="AZ6" s="131" t="e">
        <f t="shared" si="5"/>
        <v>#N/A</v>
      </c>
      <c r="BA6" s="131" t="e">
        <f t="shared" si="5"/>
        <v>#N/A</v>
      </c>
      <c r="BB6" s="131" t="e">
        <f t="shared" si="5"/>
        <v>#N/A</v>
      </c>
      <c r="BC6" s="131" t="e">
        <f t="shared" si="5"/>
        <v>#N/A</v>
      </c>
      <c r="BD6" s="131">
        <f t="shared" si="5"/>
        <v>23</v>
      </c>
      <c r="BE6" s="118" t="str">
        <f>IF(BE8="-","",IF(BE8="-","【-】","【"&amp;SUBSTITUTE(TEXT(BE8,"#,##0"),"-","△")&amp;"】"))</f>
        <v>【127】</v>
      </c>
      <c r="BF6" s="123" t="e">
        <f t="shared" ref="BF6:BO6" si="6">IF(BF8="-",NA(),BF8)</f>
        <v>#N/A</v>
      </c>
      <c r="BG6" s="123" t="e">
        <f t="shared" si="6"/>
        <v>#N/A</v>
      </c>
      <c r="BH6" s="123" t="e">
        <f t="shared" si="6"/>
        <v>#N/A</v>
      </c>
      <c r="BI6" s="123" t="e">
        <f t="shared" si="6"/>
        <v>#N/A</v>
      </c>
      <c r="BJ6" s="123">
        <f t="shared" si="6"/>
        <v>-192.6</v>
      </c>
      <c r="BK6" s="123" t="e">
        <f t="shared" si="6"/>
        <v>#N/A</v>
      </c>
      <c r="BL6" s="123" t="e">
        <f t="shared" si="6"/>
        <v>#N/A</v>
      </c>
      <c r="BM6" s="123" t="e">
        <f t="shared" si="6"/>
        <v>#N/A</v>
      </c>
      <c r="BN6" s="123" t="e">
        <f t="shared" si="6"/>
        <v>#N/A</v>
      </c>
      <c r="BO6" s="123">
        <f t="shared" si="6"/>
        <v>6.9</v>
      </c>
      <c r="BP6" s="116" t="str">
        <f>IF(BP8="-","",IF(BP8="-","【-】","【"&amp;SUBSTITUTE(TEXT(BP8,"#,##0.0"),"-","△")&amp;"】"))</f>
        <v>【△55.6】</v>
      </c>
      <c r="BQ6" s="131" t="e">
        <f t="shared" ref="BQ6:BZ6" si="7">IF(BQ8="-",NA(),BQ8)</f>
        <v>#N/A</v>
      </c>
      <c r="BR6" s="131" t="e">
        <f t="shared" si="7"/>
        <v>#N/A</v>
      </c>
      <c r="BS6" s="131" t="e">
        <f t="shared" si="7"/>
        <v>#N/A</v>
      </c>
      <c r="BT6" s="131" t="e">
        <f t="shared" si="7"/>
        <v>#N/A</v>
      </c>
      <c r="BU6" s="131">
        <f t="shared" si="7"/>
        <v>-16017</v>
      </c>
      <c r="BV6" s="131" t="e">
        <f t="shared" si="7"/>
        <v>#N/A</v>
      </c>
      <c r="BW6" s="131" t="e">
        <f t="shared" si="7"/>
        <v>#N/A</v>
      </c>
      <c r="BX6" s="131" t="e">
        <f t="shared" si="7"/>
        <v>#N/A</v>
      </c>
      <c r="BY6" s="131" t="e">
        <f t="shared" si="7"/>
        <v>#N/A</v>
      </c>
      <c r="BZ6" s="131">
        <f t="shared" si="7"/>
        <v>18662</v>
      </c>
      <c r="CA6" s="118" t="str">
        <f>IF(CA8="-","",IF(CA8="-","【-】","【"&amp;SUBSTITUTE(TEXT(CA8,"#,##0"),"-","△")&amp;"】"))</f>
        <v>【12,639】</v>
      </c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16" t="s">
        <v>104</v>
      </c>
      <c r="CM6" s="118">
        <f>CM8</f>
        <v>475</v>
      </c>
      <c r="CN6" s="118">
        <f>CN8</f>
        <v>0</v>
      </c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16" t="s">
        <v>104</v>
      </c>
      <c r="CZ6" s="123" t="e">
        <f t="shared" ref="CZ6:DI6" si="8">IF(CZ8="-",NA(),CZ8)</f>
        <v>#N/A</v>
      </c>
      <c r="DA6" s="123" t="e">
        <f t="shared" si="8"/>
        <v>#N/A</v>
      </c>
      <c r="DB6" s="123" t="e">
        <f t="shared" si="8"/>
        <v>#N/A</v>
      </c>
      <c r="DC6" s="123" t="e">
        <f t="shared" si="8"/>
        <v>#N/A</v>
      </c>
      <c r="DD6" s="123">
        <f t="shared" si="8"/>
        <v>134.19999999999999</v>
      </c>
      <c r="DE6" s="123" t="e">
        <f t="shared" si="8"/>
        <v>#N/A</v>
      </c>
      <c r="DF6" s="123" t="e">
        <f t="shared" si="8"/>
        <v>#N/A</v>
      </c>
      <c r="DG6" s="123" t="e">
        <f t="shared" si="8"/>
        <v>#N/A</v>
      </c>
      <c r="DH6" s="123" t="e">
        <f t="shared" si="8"/>
        <v>#N/A</v>
      </c>
      <c r="DI6" s="123">
        <f t="shared" si="8"/>
        <v>333.3</v>
      </c>
      <c r="DJ6" s="116" t="str">
        <f>IF(DJ8="-","",IF(DJ8="-","【-】","【"&amp;SUBSTITUTE(TEXT(DJ8,"#,##0.0"),"-","△")&amp;"】"))</f>
        <v>【79.0】</v>
      </c>
      <c r="DK6" s="123" t="e">
        <f t="shared" ref="DK6:DT6" si="9">IF(DK8="-",NA(),DK8)</f>
        <v>#N/A</v>
      </c>
      <c r="DL6" s="123" t="e">
        <f t="shared" si="9"/>
        <v>#N/A</v>
      </c>
      <c r="DM6" s="123" t="e">
        <f t="shared" si="9"/>
        <v>#N/A</v>
      </c>
      <c r="DN6" s="123" t="e">
        <f t="shared" si="9"/>
        <v>#N/A</v>
      </c>
      <c r="DO6" s="123">
        <f t="shared" si="9"/>
        <v>17</v>
      </c>
      <c r="DP6" s="123" t="e">
        <f t="shared" si="9"/>
        <v>#N/A</v>
      </c>
      <c r="DQ6" s="123" t="e">
        <f t="shared" si="9"/>
        <v>#N/A</v>
      </c>
      <c r="DR6" s="123" t="e">
        <f t="shared" si="9"/>
        <v>#N/A</v>
      </c>
      <c r="DS6" s="123" t="e">
        <f t="shared" si="9"/>
        <v>#N/A</v>
      </c>
      <c r="DT6" s="123">
        <f t="shared" si="9"/>
        <v>161.69999999999999</v>
      </c>
      <c r="DU6" s="116" t="str">
        <f>IF(DU8="-","",IF(DU8="-","【-】","【"&amp;SUBSTITUTE(TEXT(DU8,"#,##0.0"),"-","△")&amp;"】"))</f>
        <v>【210.9】</v>
      </c>
    </row>
    <row r="7" spans="1:125" s="102" customFormat="1">
      <c r="A7" s="103" t="s">
        <v>78</v>
      </c>
      <c r="B7" s="108">
        <f t="shared" ref="B7:AH7" si="10">B8</f>
        <v>2023</v>
      </c>
      <c r="C7" s="108">
        <f t="shared" si="10"/>
        <v>82015</v>
      </c>
      <c r="D7" s="108">
        <f t="shared" si="10"/>
        <v>47</v>
      </c>
      <c r="E7" s="108">
        <f t="shared" si="10"/>
        <v>14</v>
      </c>
      <c r="F7" s="108">
        <f t="shared" si="10"/>
        <v>0</v>
      </c>
      <c r="G7" s="108">
        <f t="shared" si="10"/>
        <v>3</v>
      </c>
      <c r="H7" s="108" t="str">
        <f t="shared" si="10"/>
        <v>茨城県　水戸市</v>
      </c>
      <c r="I7" s="108" t="str">
        <f t="shared" si="10"/>
        <v>水戸市五軒町立体駐車場</v>
      </c>
      <c r="J7" s="108" t="str">
        <f t="shared" si="10"/>
        <v>法非適用</v>
      </c>
      <c r="K7" s="108" t="str">
        <f t="shared" si="10"/>
        <v>駐車場整備事業</v>
      </c>
      <c r="L7" s="108" t="str">
        <f t="shared" si="10"/>
        <v>-</v>
      </c>
      <c r="M7" s="108" t="str">
        <f t="shared" si="10"/>
        <v>Ａ１Ｂ２</v>
      </c>
      <c r="N7" s="108" t="str">
        <f t="shared" si="10"/>
        <v>非設置</v>
      </c>
      <c r="O7" s="116" t="str">
        <f t="shared" si="10"/>
        <v>該当数値なし</v>
      </c>
      <c r="P7" s="108" t="str">
        <f t="shared" si="10"/>
        <v>都市計画駐車場</v>
      </c>
      <c r="Q7" s="108" t="str">
        <f t="shared" si="10"/>
        <v>立体式</v>
      </c>
      <c r="R7" s="118">
        <f t="shared" si="10"/>
        <v>1</v>
      </c>
      <c r="S7" s="108" t="str">
        <f t="shared" si="10"/>
        <v>公共施設</v>
      </c>
      <c r="T7" s="108" t="str">
        <f t="shared" si="10"/>
        <v>有</v>
      </c>
      <c r="U7" s="118">
        <f t="shared" si="10"/>
        <v>6983</v>
      </c>
      <c r="V7" s="118">
        <f t="shared" si="10"/>
        <v>283</v>
      </c>
      <c r="W7" s="118">
        <f t="shared" si="10"/>
        <v>200</v>
      </c>
      <c r="X7" s="108" t="str">
        <f t="shared" si="10"/>
        <v>無</v>
      </c>
      <c r="Y7" s="123" t="str">
        <f t="shared" si="10"/>
        <v>-</v>
      </c>
      <c r="Z7" s="123" t="str">
        <f t="shared" si="10"/>
        <v>-</v>
      </c>
      <c r="AA7" s="123" t="str">
        <f t="shared" si="10"/>
        <v>-</v>
      </c>
      <c r="AB7" s="123" t="str">
        <f t="shared" si="10"/>
        <v>-</v>
      </c>
      <c r="AC7" s="123">
        <f t="shared" si="10"/>
        <v>27.7</v>
      </c>
      <c r="AD7" s="123" t="str">
        <f t="shared" si="10"/>
        <v>-</v>
      </c>
      <c r="AE7" s="123" t="str">
        <f t="shared" si="10"/>
        <v>-</v>
      </c>
      <c r="AF7" s="123" t="str">
        <f t="shared" si="10"/>
        <v>-</v>
      </c>
      <c r="AG7" s="123" t="str">
        <f t="shared" si="10"/>
        <v>-</v>
      </c>
      <c r="AH7" s="123">
        <f t="shared" si="10"/>
        <v>186.3</v>
      </c>
      <c r="AI7" s="116"/>
      <c r="AJ7" s="123" t="str">
        <f t="shared" ref="AJ7:AS7" si="11">AJ8</f>
        <v>-</v>
      </c>
      <c r="AK7" s="123" t="str">
        <f t="shared" si="11"/>
        <v>-</v>
      </c>
      <c r="AL7" s="123" t="str">
        <f t="shared" si="11"/>
        <v>-</v>
      </c>
      <c r="AM7" s="123" t="str">
        <f t="shared" si="11"/>
        <v>-</v>
      </c>
      <c r="AN7" s="123">
        <f t="shared" si="11"/>
        <v>0</v>
      </c>
      <c r="AO7" s="123" t="str">
        <f t="shared" si="11"/>
        <v>-</v>
      </c>
      <c r="AP7" s="123" t="str">
        <f t="shared" si="11"/>
        <v>-</v>
      </c>
      <c r="AQ7" s="123" t="str">
        <f t="shared" si="11"/>
        <v>-</v>
      </c>
      <c r="AR7" s="123" t="str">
        <f t="shared" si="11"/>
        <v>-</v>
      </c>
      <c r="AS7" s="123">
        <f t="shared" si="11"/>
        <v>7.6</v>
      </c>
      <c r="AT7" s="116"/>
      <c r="AU7" s="131" t="str">
        <f t="shared" ref="AU7:BD7" si="12">AU8</f>
        <v>-</v>
      </c>
      <c r="AV7" s="131" t="str">
        <f t="shared" si="12"/>
        <v>-</v>
      </c>
      <c r="AW7" s="131" t="str">
        <f t="shared" si="12"/>
        <v>-</v>
      </c>
      <c r="AX7" s="131" t="str">
        <f t="shared" si="12"/>
        <v>-</v>
      </c>
      <c r="AY7" s="131">
        <f t="shared" si="12"/>
        <v>0</v>
      </c>
      <c r="AZ7" s="131" t="str">
        <f t="shared" si="12"/>
        <v>-</v>
      </c>
      <c r="BA7" s="131" t="str">
        <f t="shared" si="12"/>
        <v>-</v>
      </c>
      <c r="BB7" s="131" t="str">
        <f t="shared" si="12"/>
        <v>-</v>
      </c>
      <c r="BC7" s="131" t="str">
        <f t="shared" si="12"/>
        <v>-</v>
      </c>
      <c r="BD7" s="131">
        <f t="shared" si="12"/>
        <v>23</v>
      </c>
      <c r="BE7" s="118"/>
      <c r="BF7" s="123" t="str">
        <f t="shared" ref="BF7:BO7" si="13">BF8</f>
        <v>-</v>
      </c>
      <c r="BG7" s="123" t="str">
        <f t="shared" si="13"/>
        <v>-</v>
      </c>
      <c r="BH7" s="123" t="str">
        <f t="shared" si="13"/>
        <v>-</v>
      </c>
      <c r="BI7" s="123" t="str">
        <f t="shared" si="13"/>
        <v>-</v>
      </c>
      <c r="BJ7" s="123">
        <f t="shared" si="13"/>
        <v>-192.6</v>
      </c>
      <c r="BK7" s="123" t="str">
        <f t="shared" si="13"/>
        <v>-</v>
      </c>
      <c r="BL7" s="123" t="str">
        <f t="shared" si="13"/>
        <v>-</v>
      </c>
      <c r="BM7" s="123" t="str">
        <f t="shared" si="13"/>
        <v>-</v>
      </c>
      <c r="BN7" s="123" t="str">
        <f t="shared" si="13"/>
        <v>-</v>
      </c>
      <c r="BO7" s="123">
        <f t="shared" si="13"/>
        <v>6.9</v>
      </c>
      <c r="BP7" s="116"/>
      <c r="BQ7" s="131" t="str">
        <f t="shared" ref="BQ7:BZ7" si="14">BQ8</f>
        <v>-</v>
      </c>
      <c r="BR7" s="131" t="str">
        <f t="shared" si="14"/>
        <v>-</v>
      </c>
      <c r="BS7" s="131" t="str">
        <f t="shared" si="14"/>
        <v>-</v>
      </c>
      <c r="BT7" s="131" t="str">
        <f t="shared" si="14"/>
        <v>-</v>
      </c>
      <c r="BU7" s="131">
        <f t="shared" si="14"/>
        <v>-16017</v>
      </c>
      <c r="BV7" s="131" t="str">
        <f t="shared" si="14"/>
        <v>-</v>
      </c>
      <c r="BW7" s="131" t="str">
        <f t="shared" si="14"/>
        <v>-</v>
      </c>
      <c r="BX7" s="131" t="str">
        <f t="shared" si="14"/>
        <v>-</v>
      </c>
      <c r="BY7" s="131" t="str">
        <f t="shared" si="14"/>
        <v>-</v>
      </c>
      <c r="BZ7" s="131">
        <f t="shared" si="14"/>
        <v>18662</v>
      </c>
      <c r="CA7" s="118"/>
      <c r="CB7" s="123" t="s">
        <v>104</v>
      </c>
      <c r="CC7" s="123" t="s">
        <v>104</v>
      </c>
      <c r="CD7" s="123" t="s">
        <v>104</v>
      </c>
      <c r="CE7" s="123" t="s">
        <v>104</v>
      </c>
      <c r="CF7" s="123" t="s">
        <v>104</v>
      </c>
      <c r="CG7" s="123" t="s">
        <v>104</v>
      </c>
      <c r="CH7" s="123" t="s">
        <v>104</v>
      </c>
      <c r="CI7" s="123" t="s">
        <v>104</v>
      </c>
      <c r="CJ7" s="123" t="s">
        <v>104</v>
      </c>
      <c r="CK7" s="123" t="s">
        <v>104</v>
      </c>
      <c r="CL7" s="116"/>
      <c r="CM7" s="118">
        <f>CM8</f>
        <v>475</v>
      </c>
      <c r="CN7" s="118">
        <f>CN8</f>
        <v>0</v>
      </c>
      <c r="CO7" s="123" t="s">
        <v>104</v>
      </c>
      <c r="CP7" s="123" t="s">
        <v>104</v>
      </c>
      <c r="CQ7" s="123" t="s">
        <v>104</v>
      </c>
      <c r="CR7" s="123" t="s">
        <v>104</v>
      </c>
      <c r="CS7" s="123" t="s">
        <v>104</v>
      </c>
      <c r="CT7" s="123" t="s">
        <v>104</v>
      </c>
      <c r="CU7" s="123" t="s">
        <v>104</v>
      </c>
      <c r="CV7" s="123" t="s">
        <v>104</v>
      </c>
      <c r="CW7" s="123" t="s">
        <v>104</v>
      </c>
      <c r="CX7" s="123" t="s">
        <v>104</v>
      </c>
      <c r="CY7" s="116"/>
      <c r="CZ7" s="123" t="str">
        <f t="shared" ref="CZ7:DI7" si="15">CZ8</f>
        <v>-</v>
      </c>
      <c r="DA7" s="123" t="str">
        <f t="shared" si="15"/>
        <v>-</v>
      </c>
      <c r="DB7" s="123" t="str">
        <f t="shared" si="15"/>
        <v>-</v>
      </c>
      <c r="DC7" s="123" t="str">
        <f t="shared" si="15"/>
        <v>-</v>
      </c>
      <c r="DD7" s="123">
        <f t="shared" si="15"/>
        <v>134.19999999999999</v>
      </c>
      <c r="DE7" s="123" t="str">
        <f t="shared" si="15"/>
        <v>-</v>
      </c>
      <c r="DF7" s="123" t="str">
        <f t="shared" si="15"/>
        <v>-</v>
      </c>
      <c r="DG7" s="123" t="str">
        <f t="shared" si="15"/>
        <v>-</v>
      </c>
      <c r="DH7" s="123" t="str">
        <f t="shared" si="15"/>
        <v>-</v>
      </c>
      <c r="DI7" s="123">
        <f t="shared" si="15"/>
        <v>333.3</v>
      </c>
      <c r="DJ7" s="116"/>
      <c r="DK7" s="123" t="str">
        <f t="shared" ref="DK7:DT7" si="16">DK8</f>
        <v>-</v>
      </c>
      <c r="DL7" s="123" t="str">
        <f t="shared" si="16"/>
        <v>-</v>
      </c>
      <c r="DM7" s="123" t="str">
        <f t="shared" si="16"/>
        <v>-</v>
      </c>
      <c r="DN7" s="123" t="str">
        <f t="shared" si="16"/>
        <v>-</v>
      </c>
      <c r="DO7" s="123">
        <f t="shared" si="16"/>
        <v>17</v>
      </c>
      <c r="DP7" s="123" t="str">
        <f t="shared" si="16"/>
        <v>-</v>
      </c>
      <c r="DQ7" s="123" t="str">
        <f t="shared" si="16"/>
        <v>-</v>
      </c>
      <c r="DR7" s="123" t="str">
        <f t="shared" si="16"/>
        <v>-</v>
      </c>
      <c r="DS7" s="123" t="str">
        <f t="shared" si="16"/>
        <v>-</v>
      </c>
      <c r="DT7" s="123">
        <f t="shared" si="16"/>
        <v>161.69999999999999</v>
      </c>
      <c r="DU7" s="116"/>
    </row>
    <row r="8" spans="1:125" s="102" customFormat="1">
      <c r="A8" s="103"/>
      <c r="B8" s="109">
        <v>2023</v>
      </c>
      <c r="C8" s="109">
        <v>82015</v>
      </c>
      <c r="D8" s="109">
        <v>47</v>
      </c>
      <c r="E8" s="109">
        <v>14</v>
      </c>
      <c r="F8" s="109">
        <v>0</v>
      </c>
      <c r="G8" s="109">
        <v>3</v>
      </c>
      <c r="H8" s="109" t="s">
        <v>105</v>
      </c>
      <c r="I8" s="109" t="s">
        <v>106</v>
      </c>
      <c r="J8" s="109" t="s">
        <v>107</v>
      </c>
      <c r="K8" s="109" t="s">
        <v>108</v>
      </c>
      <c r="L8" s="109" t="s">
        <v>43</v>
      </c>
      <c r="M8" s="109" t="s">
        <v>109</v>
      </c>
      <c r="N8" s="109" t="s">
        <v>22</v>
      </c>
      <c r="O8" s="117" t="s">
        <v>110</v>
      </c>
      <c r="P8" s="109" t="s">
        <v>111</v>
      </c>
      <c r="Q8" s="109" t="s">
        <v>90</v>
      </c>
      <c r="R8" s="119">
        <v>1</v>
      </c>
      <c r="S8" s="109" t="s">
        <v>112</v>
      </c>
      <c r="T8" s="109" t="s">
        <v>113</v>
      </c>
      <c r="U8" s="119">
        <v>6983</v>
      </c>
      <c r="V8" s="119">
        <v>283</v>
      </c>
      <c r="W8" s="119">
        <v>200</v>
      </c>
      <c r="X8" s="109" t="s">
        <v>114</v>
      </c>
      <c r="Y8" s="124" t="s">
        <v>43</v>
      </c>
      <c r="Z8" s="124" t="s">
        <v>43</v>
      </c>
      <c r="AA8" s="124" t="s">
        <v>43</v>
      </c>
      <c r="AB8" s="124" t="s">
        <v>43</v>
      </c>
      <c r="AC8" s="124">
        <v>27.7</v>
      </c>
      <c r="AD8" s="124" t="s">
        <v>43</v>
      </c>
      <c r="AE8" s="124" t="s">
        <v>43</v>
      </c>
      <c r="AF8" s="124" t="s">
        <v>43</v>
      </c>
      <c r="AG8" s="124" t="s">
        <v>43</v>
      </c>
      <c r="AH8" s="124">
        <v>186.3</v>
      </c>
      <c r="AI8" s="117">
        <v>1905.8</v>
      </c>
      <c r="AJ8" s="124" t="s">
        <v>43</v>
      </c>
      <c r="AK8" s="124" t="s">
        <v>43</v>
      </c>
      <c r="AL8" s="124" t="s">
        <v>43</v>
      </c>
      <c r="AM8" s="124" t="s">
        <v>43</v>
      </c>
      <c r="AN8" s="124">
        <v>0</v>
      </c>
      <c r="AO8" s="124" t="s">
        <v>43</v>
      </c>
      <c r="AP8" s="124" t="s">
        <v>43</v>
      </c>
      <c r="AQ8" s="124" t="s">
        <v>43</v>
      </c>
      <c r="AR8" s="124" t="s">
        <v>43</v>
      </c>
      <c r="AS8" s="124">
        <v>7.6</v>
      </c>
      <c r="AT8" s="117">
        <v>3.9</v>
      </c>
      <c r="AU8" s="132" t="s">
        <v>43</v>
      </c>
      <c r="AV8" s="132" t="s">
        <v>43</v>
      </c>
      <c r="AW8" s="132" t="s">
        <v>43</v>
      </c>
      <c r="AX8" s="132" t="s">
        <v>43</v>
      </c>
      <c r="AY8" s="132">
        <v>0</v>
      </c>
      <c r="AZ8" s="132" t="s">
        <v>43</v>
      </c>
      <c r="BA8" s="132" t="s">
        <v>43</v>
      </c>
      <c r="BB8" s="132" t="s">
        <v>43</v>
      </c>
      <c r="BC8" s="132" t="s">
        <v>43</v>
      </c>
      <c r="BD8" s="132">
        <v>23</v>
      </c>
      <c r="BE8" s="132">
        <v>127</v>
      </c>
      <c r="BF8" s="124" t="s">
        <v>43</v>
      </c>
      <c r="BG8" s="124" t="s">
        <v>43</v>
      </c>
      <c r="BH8" s="124" t="s">
        <v>43</v>
      </c>
      <c r="BI8" s="124" t="s">
        <v>43</v>
      </c>
      <c r="BJ8" s="124">
        <v>-192.6</v>
      </c>
      <c r="BK8" s="124" t="s">
        <v>43</v>
      </c>
      <c r="BL8" s="124" t="s">
        <v>43</v>
      </c>
      <c r="BM8" s="124" t="s">
        <v>43</v>
      </c>
      <c r="BN8" s="124" t="s">
        <v>43</v>
      </c>
      <c r="BO8" s="124">
        <v>6.9</v>
      </c>
      <c r="BP8" s="117">
        <v>-55.6</v>
      </c>
      <c r="BQ8" s="132" t="s">
        <v>43</v>
      </c>
      <c r="BR8" s="132" t="s">
        <v>43</v>
      </c>
      <c r="BS8" s="132" t="s">
        <v>43</v>
      </c>
      <c r="BT8" s="134" t="s">
        <v>43</v>
      </c>
      <c r="BU8" s="134">
        <v>-16017</v>
      </c>
      <c r="BV8" s="132" t="s">
        <v>43</v>
      </c>
      <c r="BW8" s="132" t="s">
        <v>43</v>
      </c>
      <c r="BX8" s="132" t="s">
        <v>43</v>
      </c>
      <c r="BY8" s="132" t="s">
        <v>43</v>
      </c>
      <c r="BZ8" s="132">
        <v>18662</v>
      </c>
      <c r="CA8" s="119">
        <v>12639</v>
      </c>
      <c r="CB8" s="124" t="s">
        <v>43</v>
      </c>
      <c r="CC8" s="124" t="s">
        <v>43</v>
      </c>
      <c r="CD8" s="124" t="s">
        <v>43</v>
      </c>
      <c r="CE8" s="124" t="s">
        <v>43</v>
      </c>
      <c r="CF8" s="124" t="s">
        <v>43</v>
      </c>
      <c r="CG8" s="124" t="s">
        <v>43</v>
      </c>
      <c r="CH8" s="124" t="s">
        <v>43</v>
      </c>
      <c r="CI8" s="124" t="s">
        <v>43</v>
      </c>
      <c r="CJ8" s="124" t="s">
        <v>43</v>
      </c>
      <c r="CK8" s="124" t="s">
        <v>43</v>
      </c>
      <c r="CL8" s="117" t="s">
        <v>43</v>
      </c>
      <c r="CM8" s="119">
        <v>475</v>
      </c>
      <c r="CN8" s="119">
        <v>0</v>
      </c>
      <c r="CO8" s="124" t="s">
        <v>43</v>
      </c>
      <c r="CP8" s="124" t="s">
        <v>43</v>
      </c>
      <c r="CQ8" s="124" t="s">
        <v>43</v>
      </c>
      <c r="CR8" s="124" t="s">
        <v>43</v>
      </c>
      <c r="CS8" s="124" t="s">
        <v>43</v>
      </c>
      <c r="CT8" s="124" t="s">
        <v>43</v>
      </c>
      <c r="CU8" s="124" t="s">
        <v>43</v>
      </c>
      <c r="CV8" s="124" t="s">
        <v>43</v>
      </c>
      <c r="CW8" s="124" t="s">
        <v>43</v>
      </c>
      <c r="CX8" s="124" t="s">
        <v>43</v>
      </c>
      <c r="CY8" s="117" t="s">
        <v>43</v>
      </c>
      <c r="CZ8" s="124" t="s">
        <v>43</v>
      </c>
      <c r="DA8" s="124" t="s">
        <v>43</v>
      </c>
      <c r="DB8" s="124" t="s">
        <v>43</v>
      </c>
      <c r="DC8" s="124" t="s">
        <v>43</v>
      </c>
      <c r="DD8" s="124">
        <v>134.19999999999999</v>
      </c>
      <c r="DE8" s="124" t="s">
        <v>43</v>
      </c>
      <c r="DF8" s="124" t="s">
        <v>43</v>
      </c>
      <c r="DG8" s="124" t="s">
        <v>43</v>
      </c>
      <c r="DH8" s="124" t="s">
        <v>43</v>
      </c>
      <c r="DI8" s="124">
        <v>333.3</v>
      </c>
      <c r="DJ8" s="117">
        <v>79</v>
      </c>
      <c r="DK8" s="124" t="s">
        <v>43</v>
      </c>
      <c r="DL8" s="124" t="s">
        <v>43</v>
      </c>
      <c r="DM8" s="124" t="s">
        <v>43</v>
      </c>
      <c r="DN8" s="124" t="s">
        <v>43</v>
      </c>
      <c r="DO8" s="124">
        <v>17</v>
      </c>
      <c r="DP8" s="124" t="s">
        <v>43</v>
      </c>
      <c r="DQ8" s="124" t="s">
        <v>43</v>
      </c>
      <c r="DR8" s="124" t="s">
        <v>43</v>
      </c>
      <c r="DS8" s="124" t="s">
        <v>43</v>
      </c>
      <c r="DT8" s="124">
        <v>161.69999999999999</v>
      </c>
      <c r="DU8" s="117">
        <v>210.9</v>
      </c>
    </row>
    <row r="9" spans="1:125"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33"/>
      <c r="BJ9" s="133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33"/>
      <c r="CF9" s="133"/>
      <c r="CG9" s="120"/>
      <c r="CH9" s="120"/>
      <c r="CI9" s="120"/>
      <c r="CJ9" s="120"/>
      <c r="CK9" s="120"/>
      <c r="CL9" s="120"/>
      <c r="CO9" s="120"/>
      <c r="CP9" s="120"/>
      <c r="CQ9" s="120"/>
      <c r="CR9" s="133"/>
      <c r="CS9" s="133"/>
      <c r="CT9" s="120"/>
      <c r="CU9" s="120"/>
      <c r="CV9" s="120"/>
      <c r="CW9" s="120"/>
      <c r="CX9" s="120"/>
      <c r="CY9" s="120"/>
      <c r="CZ9" s="120"/>
      <c r="DA9" s="120"/>
      <c r="DB9" s="120"/>
      <c r="DC9" s="133"/>
      <c r="DD9" s="133"/>
      <c r="DE9" s="120"/>
      <c r="DF9" s="120"/>
      <c r="DG9" s="120"/>
      <c r="DH9" s="120"/>
      <c r="DI9" s="120"/>
      <c r="DJ9" s="120"/>
      <c r="DK9" s="120"/>
      <c r="DL9" s="120"/>
      <c r="DM9" s="120"/>
      <c r="DN9" s="133"/>
      <c r="DO9" s="133"/>
      <c r="DP9" s="120"/>
      <c r="DQ9" s="120"/>
      <c r="DR9" s="120"/>
      <c r="DS9" s="120"/>
      <c r="DT9" s="120"/>
      <c r="DU9" s="120"/>
    </row>
    <row r="10" spans="1:125">
      <c r="A10" s="104"/>
      <c r="B10" s="104" t="s">
        <v>25</v>
      </c>
      <c r="C10" s="104" t="s">
        <v>115</v>
      </c>
      <c r="D10" s="104" t="s">
        <v>116</v>
      </c>
      <c r="E10" s="104" t="s">
        <v>117</v>
      </c>
      <c r="F10" s="104" t="s">
        <v>118</v>
      </c>
      <c r="S10" s="120"/>
      <c r="Y10" s="120"/>
      <c r="Z10" s="120"/>
      <c r="AA10" s="120"/>
      <c r="AB10" s="120"/>
      <c r="AC10" s="120"/>
      <c r="AD10" s="120"/>
      <c r="AE10" s="120"/>
      <c r="AF10" s="120"/>
      <c r="AG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G10" s="120"/>
      <c r="BH10" s="120"/>
      <c r="BI10" s="120"/>
      <c r="BJ10" s="120"/>
      <c r="BK10" s="120"/>
      <c r="BL10" s="120"/>
      <c r="BM10" s="120"/>
      <c r="BN10" s="120"/>
      <c r="BP10" s="120"/>
      <c r="BR10" s="120"/>
      <c r="BS10" s="120"/>
      <c r="BT10" s="120"/>
      <c r="BU10" s="120"/>
      <c r="BV10" s="120"/>
      <c r="BW10" s="120"/>
      <c r="BX10" s="120"/>
      <c r="BY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L10" s="120"/>
      <c r="CO10" s="120"/>
      <c r="CP10" s="120"/>
      <c r="CQ10" s="120"/>
      <c r="CR10" s="120"/>
      <c r="CS10" s="120"/>
      <c r="CT10" s="120"/>
      <c r="CU10" s="120"/>
      <c r="CV10" s="120"/>
      <c r="CW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J10" s="120"/>
      <c r="DL10" s="120"/>
      <c r="DM10" s="120"/>
      <c r="DN10" s="120"/>
      <c r="DO10" s="120"/>
      <c r="DP10" s="120"/>
      <c r="DQ10" s="120"/>
      <c r="DR10" s="120"/>
      <c r="DS10" s="120"/>
      <c r="DU10" s="120"/>
    </row>
    <row r="11" spans="1:125">
      <c r="A11" s="104" t="s">
        <v>31</v>
      </c>
      <c r="B11" s="110" t="str">
        <f>IF(VALUE($B$6)=0,"",IF(VALUE($B$6)&gt;2022,"R"&amp;TEXT(VALUE($B$6)-2022,"00"),"H"&amp;VALUE($B$6)-1992))</f>
        <v>R01</v>
      </c>
      <c r="C11" s="110" t="str">
        <f>IF(VALUE($B$6)=0,"",IF(VALUE($B$6)&gt;2021,"R"&amp;TEXT(VALUE($B$6)-2021,"00"),"H"&amp;VALUE($B$6)-1991))</f>
        <v>R02</v>
      </c>
      <c r="D11" s="110" t="str">
        <f>IF(VALUE($B$6)=0,"",IF(VALUE($B$6)&gt;2020,"R"&amp;TEXT(VALUE($B$6)-2020,"00"),"H"&amp;VALUE($B$6)-1990))</f>
        <v>R03</v>
      </c>
      <c r="E11" s="110" t="str">
        <f>IF(VALUE($B$6)=0,"",IF(VALUE($B$6)&gt;2019,"R"&amp;TEXT(VALUE($B$6)-2019,"00"),"H"&amp;VALUE($B$6)-1989))</f>
        <v>R04</v>
      </c>
      <c r="F11" s="110" t="str">
        <f>IF(VALUE($B$6)=0,"",IF(VALUE($B$6)&gt;2018,"R"&amp;TEXT(VALUE($B$6)-2018,"00"),"H"&amp;VALUE($B$6)-1988))</f>
        <v>R05</v>
      </c>
      <c r="AU11" s="120"/>
      <c r="BF11" s="120"/>
      <c r="BQ11" s="120"/>
      <c r="CB11" s="120"/>
      <c r="DK11" s="120"/>
    </row>
  </sheetData>
  <mergeCells count="12">
    <mergeCell ref="Y4:AI4"/>
    <mergeCell ref="AJ4:AT4"/>
    <mergeCell ref="AU4:BE4"/>
    <mergeCell ref="BF4:BP4"/>
    <mergeCell ref="BQ4:CA4"/>
    <mergeCell ref="CB4:CL4"/>
    <mergeCell ref="CO4:CY4"/>
    <mergeCell ref="CZ4:DJ4"/>
    <mergeCell ref="DK4:DU4"/>
    <mergeCell ref="H3:X4"/>
    <mergeCell ref="CM4:CM5"/>
    <mergeCell ref="CN4:CN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m</cp:lastModifiedBy>
  <dcterms:created xsi:type="dcterms:W3CDTF">2024-12-19T01:02:37Z</dcterms:created>
  <dcterms:modified xsi:type="dcterms:W3CDTF">2025-03-03T01:41:14Z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2025-03-03T01:41:14Z</vt:filetime>
  </property>
</Properties>
</file>