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d+GqETmgK95Siuzo/SpTNrM0v8ybasjFYoAXOG5U44R3PIEfFhsmIq1Y+raFEI8k/uX3u8m/L/AOzMqzttQkA==" workbookSaltValue="u589d4MeiUN5FVor2IfXzQ=="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<sst xmlns="http://schemas.openxmlformats.org/spreadsheetml/2006/main" xmlns:r="http://schemas.openxmlformats.org/officeDocument/2006/relationships" count="111" uniqueCount="111">
  <si>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</si>
  <si>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</si>
  <si>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</si>
  <si>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</si>
  <si>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</si>
  <si>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</si>
  <si>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</si>
  <si>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</si>
  <si>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</si>
  <si>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</si>
  <si>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</si>
  <si>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</si>
  <si>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</si>
  <si>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</si>
  <si>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</si>
  <si>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</si>
  <si>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</si>
  <si>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</si>
  <si>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</si>
  <si>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</si>
  <si>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</si>
  <si>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</si>
  <si>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</si>
  <si>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</si>
  <si>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</si>
  <si>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</si>
  <si>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</si>
  <si>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</si>
  <si>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</si>
  <si>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</si>
  <si>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</si>
  <si>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</si>
  <si>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</si>
  <si>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</si>
  <si>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</si>
  <si>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</si>
  <si>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</si>
  <si>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</si>
  <si>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</si>
  <si>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</si>
  <si>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</si>
  <si>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</si>
  <si>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</si>
  <si>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</si>
  <si>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</si>
  <si>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</si>
  <si>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</si>
  <si>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</si>
  <si>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</si>
  <si>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</si>
  <si>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</si>
  <si>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　現在は，企業債残高対給水収益比率が類似団体と比べ高い値となっているものの，経常収支比率は100％を超え，累積欠損金もないことからおおむね健全な経営が行われています。しかし，給水量は年々減少傾向にあり，今後高まる更新需要においても安定した経営を持続していくために,令和2年度には料金改定を実施しました。計画的な企業債の借入れにより，料金改定による急激な市民生活への影響を抑え世代間の公平性を図るとともに，中長期的には企業債残高の低減を図ってまいります。
　また，アセットマネジメントを活用し実態に即した更新を計画的に実施するとともに，より一層の経営基盤強化に努めてまいります。</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</si>
  <si>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</si>
  <si>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</si>
  <si>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</si>
  <si>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</si>
  <si>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</si>
  <si>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</si>
  <si>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</si>
  <si>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</si>
  <si>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</si>
  <si>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</si>
  <si>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</si>
  <si>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</si>
  <si>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</si>
  <si>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</si>
  <si>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</si>
  <si>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</si>
  <si>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</si>
  <si>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</si>
  <si>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</si>
  <si>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</si>
  <si>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</si>
  <si>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</si>
  <si>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</si>
  <si>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</si>
  <si>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</si>
  <si>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</si>
  <si>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</si>
  <si>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</si>
  <si>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</si>
  <si>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</si>
  <si>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</si>
  <si>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</si>
  <si>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</si>
  <si>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</si>
  <si>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</si>
  <si>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</si>
  <si>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</si>
  <si>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</si>
  <si>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</si>
  <si>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</si>
  <si>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</si>
  <si>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水戸市</t>
  </si>
  <si>
    <t>法適用</t>
  </si>
  <si>
    <t>水道事業</t>
  </si>
  <si>
    <t>末端給水事業</t>
  </si>
  <si>
    <t>A2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</si>
  <si>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</si>
  <si>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</si>
  <si>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</si>
  <si>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</si>
  <si>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</si>
  <si>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</si>
  <si>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</si>
  <si>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</si>
  <si>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</si>
  <si>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</si>
  <si>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</si>
  <si>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①有形固定資産減価償却率及び②管路経年化率は，数値が高いほど資産や管路の老朽化が進んでいることを示す指標であり，類似団体平均値を下回っているものの，年々老朽化が進んでおります。
　③管路更新率は，管路の更新ペースを示す指標であり，類似団体平均値を下回っております。現在，本市では，アセットマネジメントにおいて重要度及び優先度を高く設定した，事故影響度の大きい大口径管路の更新を優先して実施しているため，更新率は伸び悩んでおります。
　今後の施設及び管路の更新は，法定耐用年数を基準とするのではなく，それぞれの老朽度やアセットマネジメントで設定した重要度及び優先度を考慮した更新基準に基づき，長寿命化及び事業の平準化を図りながら，財源の確保に努め，引き続き，計画的に実施してまいります。</t>
  </si>
  <si>
    <t>　令和5年度は，経常費用の増加と有収水量の減少により，①経常収支比率⑤料金回収率については，類似団体平均値よりは高いが悪化，⑧有収率については類似団体平均値より低い値かつ前年度から悪化しました。
　また，⑥給水原価は前年度より高い数値となり，類似団体より有収水量当たりの費用が多くかかり経営効率の悪い状態であります。
　③流動比率については，前年度から継続して改善できていますが，類似団体平均値から120ポイント程度低くなっており十分な資金が確保できていない状況となっています。また，④企業債残高対給水収益比率は，類似団体平均値を上回っており企業債への依存度が高い経営体質となっています。
　今後，収益の減少と経費の増加が見込まれているため，財務状況改善に向けて，より一層の費用削減と有収率の向上に取り組む必要があります。</t>
    <rPh sb="1" eb="3">
      <t>レイワ</t>
    </rPh>
    <rPh sb="4" eb="6">
      <t>ネンド</t>
    </rPh>
    <rPh sb="8" eb="10">
      <t>ケイジョウ</t>
    </rPh>
    <rPh sb="10" eb="12">
      <t>ヒヨウ</t>
    </rPh>
    <rPh sb="13" eb="15">
      <t>ゾウカ</t>
    </rPh>
    <rPh sb="16" eb="18">
      <t>ユウシュウ</t>
    </rPh>
    <rPh sb="18" eb="20">
      <t>スイリョウ</t>
    </rPh>
    <rPh sb="21" eb="23">
      <t>ゲンショウ</t>
    </rPh>
    <rPh sb="28" eb="30">
      <t>ケイジョウ</t>
    </rPh>
    <rPh sb="30" eb="32">
      <t>シュウシ</t>
    </rPh>
    <rPh sb="32" eb="34">
      <t>ヒリツ</t>
    </rPh>
    <rPh sb="35" eb="37">
      <t>リョウキン</t>
    </rPh>
    <rPh sb="37" eb="39">
      <t>カイシュウ</t>
    </rPh>
    <rPh sb="39" eb="40">
      <t>リツ</t>
    </rPh>
    <rPh sb="46" eb="48">
      <t>ルイジ</t>
    </rPh>
    <rPh sb="48" eb="50">
      <t>ダンタイ</t>
    </rPh>
    <rPh sb="50" eb="52">
      <t>ヘイキン</t>
    </rPh>
    <rPh sb="52" eb="53">
      <t>チ</t>
    </rPh>
    <rPh sb="56" eb="57">
      <t>タカ</t>
    </rPh>
    <rPh sb="59" eb="61">
      <t>アッカ</t>
    </rPh>
    <rPh sb="63" eb="66">
      <t>ユウシュウリツ</t>
    </rPh>
    <rPh sb="71" eb="73">
      <t>ルイジ</t>
    </rPh>
    <rPh sb="73" eb="75">
      <t>ダンタイ</t>
    </rPh>
    <rPh sb="75" eb="78">
      <t>ヘイキンチ</t>
    </rPh>
    <rPh sb="80" eb="81">
      <t>ヒク</t>
    </rPh>
    <rPh sb="82" eb="83">
      <t>アタイ</t>
    </rPh>
    <rPh sb="85" eb="87">
      <t>ゼンネン</t>
    </rPh>
    <rPh sb="87" eb="88">
      <t>ド</t>
    </rPh>
    <rPh sb="90" eb="92">
      <t>アッカ</t>
    </rPh>
    <rPh sb="103" eb="105">
      <t>キュウスイ</t>
    </rPh>
    <rPh sb="105" eb="107">
      <t>ゲンカ</t>
    </rPh>
    <rPh sb="108" eb="111">
      <t>ゼンネンド</t>
    </rPh>
    <rPh sb="121" eb="123">
      <t>ルイジ</t>
    </rPh>
    <rPh sb="123" eb="125">
      <t>ダンタイ</t>
    </rPh>
    <rPh sb="127" eb="129">
      <t>ユウシュウ</t>
    </rPh>
    <rPh sb="129" eb="131">
      <t>スイリョウ</t>
    </rPh>
    <rPh sb="131" eb="132">
      <t>ア</t>
    </rPh>
    <rPh sb="135" eb="137">
      <t>ヒヨウ</t>
    </rPh>
    <rPh sb="138" eb="139">
      <t>オオ</t>
    </rPh>
    <rPh sb="143" eb="145">
      <t>ケイエイ</t>
    </rPh>
    <rPh sb="145" eb="147">
      <t>コウリツ</t>
    </rPh>
    <rPh sb="148" eb="149">
      <t>ワル</t>
    </rPh>
    <rPh sb="150" eb="152">
      <t>ジョウタイ</t>
    </rPh>
    <rPh sb="206" eb="208">
      <t>テイド</t>
    </rPh>
    <rPh sb="208" eb="209">
      <t>ヒク</t>
    </rPh>
    <rPh sb="215" eb="217">
      <t>ジュウブン</t>
    </rPh>
    <rPh sb="218" eb="220">
      <t>シキン</t>
    </rPh>
    <rPh sb="221" eb="223">
      <t>カクホ</t>
    </rPh>
    <rPh sb="229" eb="231">
      <t>ジョウキョウ</t>
    </rPh>
    <rPh sb="296" eb="298">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</si>
</sst>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0.31</c:v>
                </c:pt>
                <c:pt idx="2">
                  <c:v>0.31</c:v>
                </c:pt>
                <c:pt idx="3">
                  <c:v>0.32</c:v>
                </c:pt>
                <c:pt idx="4">
                  <c:v>0.27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0.69</c:v>
                </c:pt>
                <c:pt idx="2">
                  <c:v>0.69</c:v>
                </c:pt>
                <c:pt idx="3">
                  <c:v>0.67</c:v>
                </c:pt>
                <c:pt idx="4">
                  <c:v>0.61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67.540000000000006</c:v>
                </c:pt>
                <c:pt idx="1">
                  <c:v>67.83</c:v>
                </c:pt>
                <c:pt idx="2">
                  <c:v>68</c:v>
                </c:pt>
                <c:pt idx="3">
                  <c:v>67.930000000000007</c:v>
                </c:pt>
                <c:pt idx="4">
                  <c:v>67.44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61.71</c:v>
                </c:pt>
                <c:pt idx="1">
                  <c:v>63.12</c:v>
                </c:pt>
                <c:pt idx="2">
                  <c:v>62.57</c:v>
                </c:pt>
                <c:pt idx="3">
                  <c:v>61.56</c:v>
                </c:pt>
                <c:pt idx="4">
                  <c:v>60.84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89.21</c:v>
                </c:pt>
                <c:pt idx="1">
                  <c:v>89.75</c:v>
                </c:pt>
                <c:pt idx="2">
                  <c:v>88.72</c:v>
                </c:pt>
                <c:pt idx="3">
                  <c:v>88.09</c:v>
                </c:pt>
                <c:pt idx="4">
                  <c:v>87.73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90.03</c:v>
                </c:pt>
                <c:pt idx="1">
                  <c:v>90.09</c:v>
                </c:pt>
                <c:pt idx="2">
                  <c:v>90.21</c:v>
                </c:pt>
                <c:pt idx="3">
                  <c:v>90.11</c:v>
                </c:pt>
                <c:pt idx="4">
                  <c:v>89.73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106.47</c:v>
                </c:pt>
                <c:pt idx="1">
                  <c:v>117.31</c:v>
                </c:pt>
                <c:pt idx="2">
                  <c:v>116.63</c:v>
                </c:pt>
                <c:pt idx="3">
                  <c:v>111.08</c:v>
                </c:pt>
                <c:pt idx="4">
                  <c:v>110.86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113.35</c:v>
                </c:pt>
                <c:pt idx="1">
                  <c:v>112.36</c:v>
                </c:pt>
                <c:pt idx="2">
                  <c:v>112.26</c:v>
                </c:pt>
                <c:pt idx="3">
                  <c:v>110.04</c:v>
                </c:pt>
                <c:pt idx="4">
                  <c:v>109.67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47.67</c:v>
                </c:pt>
                <c:pt idx="1">
                  <c:v>48.71</c:v>
                </c:pt>
                <c:pt idx="2">
                  <c:v>49.25</c:v>
                </c:pt>
                <c:pt idx="3">
                  <c:v>48.52</c:v>
                </c:pt>
                <c:pt idx="4">
                  <c:v>49.35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49.6</c:v>
                </c:pt>
                <c:pt idx="1">
                  <c:v>50.31</c:v>
                </c:pt>
                <c:pt idx="2">
                  <c:v>50.74</c:v>
                </c:pt>
                <c:pt idx="3">
                  <c:v>51.49</c:v>
                </c:pt>
                <c:pt idx="4">
                  <c:v>51.94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13.79</c:v>
                </c:pt>
                <c:pt idx="1">
                  <c:v>14.62</c:v>
                </c:pt>
                <c:pt idx="2">
                  <c:v>15.48</c:v>
                </c:pt>
                <c:pt idx="3">
                  <c:v>17.43</c:v>
                </c:pt>
                <c:pt idx="4">
                  <c:v>19.11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20.49</c:v>
                </c:pt>
                <c:pt idx="1">
                  <c:v>21.34</c:v>
                </c:pt>
                <c:pt idx="2">
                  <c:v>23.27</c:v>
                </c:pt>
                <c:pt idx="3">
                  <c:v>25.18</c:v>
                </c:pt>
                <c:pt idx="4">
                  <c:v>26.52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0.51</c:v>
                </c:pt>
                <c:pt idx="1">
                  <c:v>0.28999999999999998</c:v>
                </c:pt>
                <c:pt idx="2">
                  <c:v>0.25</c:v>
                </c:pt>
                <c:pt idx="3">
                  <c:v>0.13</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120.9</c:v>
                </c:pt>
                <c:pt idx="1">
                  <c:v>137.46</c:v>
                </c:pt>
                <c:pt idx="2">
                  <c:v>150.94</c:v>
                </c:pt>
                <c:pt idx="3">
                  <c:v>162.02000000000001</c:v>
                </c:pt>
                <c:pt idx="4">
                  <c:v>162.88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309.10000000000002</c:v>
                </c:pt>
                <c:pt idx="1">
                  <c:v>306.08</c:v>
                </c:pt>
                <c:pt idx="2">
                  <c:v>306.14999999999998</c:v>
                </c:pt>
                <c:pt idx="3">
                  <c:v>297.54000000000002</c:v>
                </c:pt>
                <c:pt idx="4">
                  <c:v>289.44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441.69</c:v>
                </c:pt>
                <c:pt idx="1">
                  <c:v>408.21</c:v>
                </c:pt>
                <c:pt idx="2">
                  <c:v>403.31</c:v>
                </c:pt>
                <c:pt idx="3">
                  <c:v>427.24</c:v>
                </c:pt>
                <c:pt idx="4">
                  <c:v>430.77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290.42</c:v>
                </c:pt>
                <c:pt idx="1">
                  <c:v>294.66000000000003</c:v>
                </c:pt>
                <c:pt idx="2">
                  <c:v>285.27</c:v>
                </c:pt>
                <c:pt idx="3">
                  <c:v>294.73</c:v>
                </c:pt>
                <c:pt idx="4">
                  <c:v>301.23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99.13</c:v>
                </c:pt>
                <c:pt idx="1">
                  <c:v>111.09</c:v>
                </c:pt>
                <c:pt idx="2">
                  <c:v>109.58</c:v>
                </c:pt>
                <c:pt idx="3">
                  <c:v>103.78</c:v>
                </c:pt>
                <c:pt idx="4">
                  <c:v>103.18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106.11</c:v>
                </c:pt>
                <c:pt idx="1">
                  <c:v>103.75</c:v>
                </c:pt>
                <c:pt idx="2">
                  <c:v>105.3</c:v>
                </c:pt>
                <c:pt idx="3">
                  <c:v>99.41</c:v>
                </c:pt>
                <c:pt idx="4">
                  <c:v>101.11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165.91</c:v>
                </c:pt>
                <c:pt idx="1">
                  <c:v>158.9</c:v>
                </c:pt>
                <c:pt idx="2">
                  <c:v>163.47999999999999</c:v>
                </c:pt>
                <c:pt idx="3">
                  <c:v>173.61</c:v>
                </c:pt>
                <c:pt idx="4">
                  <c:v>175.43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161.03</c:v>
                </c:pt>
                <c:pt idx="1">
                  <c:v>159.93</c:v>
                </c:pt>
                <c:pt idx="2">
                  <c:v>162.77000000000001</c:v>
                </c:pt>
                <c:pt idx="3">
                  <c:v>170.87</c:v>
                </c:pt>
                <c:pt idx="4">
                  <c:v>171.09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水戸市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14</v>
      </c>
      <c r="AM7" s="25"/>
      <c r="AN7" s="25"/>
      <c r="AO7" s="25"/>
      <c r="AP7" s="25"/>
      <c r="AQ7" s="25"/>
      <c r="AR7" s="25"/>
      <c r="AS7" s="25"/>
      <c r="AT7" s="5" t="s">
        <v>8</v>
      </c>
      <c r="AU7" s="13"/>
      <c r="AV7" s="13"/>
      <c r="AW7" s="13"/>
      <c r="AX7" s="13"/>
      <c r="AY7" s="13"/>
      <c r="AZ7" s="13"/>
      <c r="BA7" s="13"/>
      <c r="BB7" s="25" t="s">
        <v>15</v>
      </c>
      <c r="BC7" s="25"/>
      <c r="BD7" s="25"/>
      <c r="BE7" s="25"/>
      <c r="BF7" s="25"/>
      <c r="BG7" s="25"/>
      <c r="BH7" s="25"/>
      <c r="BI7" s="25"/>
      <c r="BJ7" s="3"/>
      <c r="BK7" s="3"/>
      <c r="BL7" s="35" t="s">
        <v>16</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A2</v>
      </c>
      <c r="X8" s="26"/>
      <c r="Y8" s="26"/>
      <c r="Z8" s="26"/>
      <c r="AA8" s="26"/>
      <c r="AB8" s="26"/>
      <c r="AC8" s="26"/>
      <c r="AD8" s="26" t="str">
        <f>データ!$M$6</f>
        <v>自治体職員</v>
      </c>
      <c r="AE8" s="26"/>
      <c r="AF8" s="26"/>
      <c r="AG8" s="26"/>
      <c r="AH8" s="26"/>
      <c r="AI8" s="26"/>
      <c r="AJ8" s="26"/>
      <c r="AK8" s="2"/>
      <c r="AL8" s="29">
        <f>データ!$R$6</f>
        <v>268843</v>
      </c>
      <c r="AM8" s="29"/>
      <c r="AN8" s="29"/>
      <c r="AO8" s="29"/>
      <c r="AP8" s="29"/>
      <c r="AQ8" s="29"/>
      <c r="AR8" s="29"/>
      <c r="AS8" s="29"/>
      <c r="AT8" s="7">
        <f>データ!$S$6</f>
        <v>1006.9</v>
      </c>
      <c r="AU8" s="15"/>
      <c r="AV8" s="15"/>
      <c r="AW8" s="15"/>
      <c r="AX8" s="15"/>
      <c r="AY8" s="15"/>
      <c r="AZ8" s="15"/>
      <c r="BA8" s="15"/>
      <c r="BB8" s="27">
        <f>データ!$T$6</f>
        <v>267</v>
      </c>
      <c r="BC8" s="27"/>
      <c r="BD8" s="27"/>
      <c r="BE8" s="27"/>
      <c r="BF8" s="27"/>
      <c r="BG8" s="27"/>
      <c r="BH8" s="27"/>
      <c r="BI8" s="27"/>
      <c r="BJ8" s="3"/>
      <c r="BK8" s="3"/>
      <c r="BL8" s="36" t="s">
        <v>10</v>
      </c>
      <c r="BM8" s="46"/>
      <c r="BN8" s="53" t="s">
        <v>18</v>
      </c>
      <c r="BO8" s="53"/>
      <c r="BP8" s="53"/>
      <c r="BQ8" s="53"/>
      <c r="BR8" s="53"/>
      <c r="BS8" s="53"/>
      <c r="BT8" s="53"/>
      <c r="BU8" s="53"/>
      <c r="BV8" s="53"/>
      <c r="BW8" s="53"/>
      <c r="BX8" s="53"/>
      <c r="BY8" s="57"/>
    </row>
    <row r="9" spans="1:78" ht="18.75" customHeight="1">
      <c r="A9" s="2"/>
      <c r="B9" s="5" t="s">
        <v>20</v>
      </c>
      <c r="C9" s="13"/>
      <c r="D9" s="13"/>
      <c r="E9" s="13"/>
      <c r="F9" s="13"/>
      <c r="G9" s="13"/>
      <c r="H9" s="13"/>
      <c r="I9" s="5" t="s">
        <v>21</v>
      </c>
      <c r="J9" s="13"/>
      <c r="K9" s="13"/>
      <c r="L9" s="13"/>
      <c r="M9" s="13"/>
      <c r="N9" s="13"/>
      <c r="O9" s="22"/>
      <c r="P9" s="25" t="s">
        <v>23</v>
      </c>
      <c r="Q9" s="25"/>
      <c r="R9" s="25"/>
      <c r="S9" s="25"/>
      <c r="T9" s="25"/>
      <c r="U9" s="25"/>
      <c r="V9" s="25"/>
      <c r="W9" s="25" t="s">
        <v>19</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13</v>
      </c>
      <c r="BC9" s="25"/>
      <c r="BD9" s="25"/>
      <c r="BE9" s="25"/>
      <c r="BF9" s="25"/>
      <c r="BG9" s="25"/>
      <c r="BH9" s="25"/>
      <c r="BI9" s="25"/>
      <c r="BJ9" s="3"/>
      <c r="BK9" s="3"/>
      <c r="BL9" s="37" t="s">
        <v>29</v>
      </c>
      <c r="BM9" s="47"/>
      <c r="BN9" s="54" t="s">
        <v>31</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61.09</v>
      </c>
      <c r="J10" s="15"/>
      <c r="K10" s="15"/>
      <c r="L10" s="15"/>
      <c r="M10" s="15"/>
      <c r="N10" s="15"/>
      <c r="O10" s="24"/>
      <c r="P10" s="27">
        <f>データ!$P$6</f>
        <v>98.76</v>
      </c>
      <c r="Q10" s="27"/>
      <c r="R10" s="27"/>
      <c r="S10" s="27"/>
      <c r="T10" s="27"/>
      <c r="U10" s="27"/>
      <c r="V10" s="27"/>
      <c r="W10" s="29">
        <f>データ!$Q$6</f>
        <v>2915</v>
      </c>
      <c r="X10" s="29"/>
      <c r="Y10" s="29"/>
      <c r="Z10" s="29"/>
      <c r="AA10" s="29"/>
      <c r="AB10" s="29"/>
      <c r="AC10" s="29"/>
      <c r="AD10" s="2"/>
      <c r="AE10" s="2"/>
      <c r="AF10" s="2"/>
      <c r="AG10" s="2"/>
      <c r="AH10" s="2"/>
      <c r="AI10" s="2"/>
      <c r="AJ10" s="2"/>
      <c r="AK10" s="2"/>
      <c r="AL10" s="29">
        <f>データ!$U$6</f>
        <v>265499</v>
      </c>
      <c r="AM10" s="29"/>
      <c r="AN10" s="29"/>
      <c r="AO10" s="29"/>
      <c r="AP10" s="29"/>
      <c r="AQ10" s="29"/>
      <c r="AR10" s="29"/>
      <c r="AS10" s="29"/>
      <c r="AT10" s="7">
        <f>データ!$V$6</f>
        <v>217.32</v>
      </c>
      <c r="AU10" s="15"/>
      <c r="AV10" s="15"/>
      <c r="AW10" s="15"/>
      <c r="AX10" s="15"/>
      <c r="AY10" s="15"/>
      <c r="AZ10" s="15"/>
      <c r="BA10" s="15"/>
      <c r="BB10" s="27">
        <f>データ!$W$6</f>
        <v>1221.7</v>
      </c>
      <c r="BC10" s="27"/>
      <c r="BD10" s="27"/>
      <c r="BE10" s="27"/>
      <c r="BF10" s="27"/>
      <c r="BG10" s="27"/>
      <c r="BH10" s="27"/>
      <c r="BI10" s="27"/>
      <c r="BJ10" s="2"/>
      <c r="BK10" s="2"/>
      <c r="BL10" s="38" t="s">
        <v>33</v>
      </c>
      <c r="BM10" s="48"/>
      <c r="BN10" s="55" t="s">
        <v>34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35</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38</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51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41</v>
      </c>
      <c r="C84" s="12"/>
      <c r="D84" s="12"/>
      <c r="E84" s="12" t="s">
        <v>43</v>
      </c>
      <c r="F84" s="12" t="s">
        <v>45</v>
      </c>
      <c r="G84" s="12" t="s">
        <v>46</v>
      </c>
      <c r="H84" s="12" t="s">
        <v>39</v>
      </c>
      <c r="I84" s="12" t="s">
        <v>7</v>
      </c>
      <c r="J84" s="12" t="s">
        <v>24</v>
      </c>
      <c r="K84" s="12" t="s">
        <v>47</v>
      </c>
      <c r="L84" s="12" t="s">
        <v>49</v>
      </c>
      <c r="M84" s="12" t="s">
        <v>30</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TFbSa9Ph4BycbWVSd69FlxqeSzfmUZWMulBPobDy0MF+IcgjTWGBhD6dx+wvcj09g/+53dtIuFJZVJQemhAAiw==" saltValue="3G2HhEynpeuil57I8VhKB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44</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17</v>
      </c>
      <c r="B3" s="67" t="s">
        <v>48</v>
      </c>
      <c r="C3" s="67" t="s">
        <v>57</v>
      </c>
      <c r="D3" s="67" t="s">
        <v>58</v>
      </c>
      <c r="E3" s="67" t="s">
        <v>2</v>
      </c>
      <c r="F3" s="67" t="s">
        <v>1</v>
      </c>
      <c r="G3" s="67" t="s">
        <v>22</v>
      </c>
      <c r="H3" s="74" t="s">
        <v>27</v>
      </c>
      <c r="I3" s="77"/>
      <c r="J3" s="77"/>
      <c r="K3" s="77"/>
      <c r="L3" s="77"/>
      <c r="M3" s="77"/>
      <c r="N3" s="77"/>
      <c r="O3" s="77"/>
      <c r="P3" s="77"/>
      <c r="Q3" s="77"/>
      <c r="R3" s="77"/>
      <c r="S3" s="77"/>
      <c r="T3" s="77"/>
      <c r="U3" s="77"/>
      <c r="V3" s="77"/>
      <c r="W3" s="81"/>
      <c r="X3" s="83" t="s">
        <v>53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50</v>
      </c>
      <c r="Y4" s="84"/>
      <c r="Z4" s="84"/>
      <c r="AA4" s="84"/>
      <c r="AB4" s="84"/>
      <c r="AC4" s="84"/>
      <c r="AD4" s="84"/>
      <c r="AE4" s="84"/>
      <c r="AF4" s="84"/>
      <c r="AG4" s="84"/>
      <c r="AH4" s="84"/>
      <c r="AI4" s="84" t="s">
        <v>42</v>
      </c>
      <c r="AJ4" s="84"/>
      <c r="AK4" s="84"/>
      <c r="AL4" s="84"/>
      <c r="AM4" s="84"/>
      <c r="AN4" s="84"/>
      <c r="AO4" s="84"/>
      <c r="AP4" s="84"/>
      <c r="AQ4" s="84"/>
      <c r="AR4" s="84"/>
      <c r="AS4" s="84"/>
      <c r="AT4" s="84" t="s">
        <v>36</v>
      </c>
      <c r="AU4" s="84"/>
      <c r="AV4" s="84"/>
      <c r="AW4" s="84"/>
      <c r="AX4" s="84"/>
      <c r="AY4" s="84"/>
      <c r="AZ4" s="84"/>
      <c r="BA4" s="84"/>
      <c r="BB4" s="84"/>
      <c r="BC4" s="84"/>
      <c r="BD4" s="84"/>
      <c r="BE4" s="84" t="s">
        <v>61</v>
      </c>
      <c r="BF4" s="84"/>
      <c r="BG4" s="84"/>
      <c r="BH4" s="84"/>
      <c r="BI4" s="84"/>
      <c r="BJ4" s="84"/>
      <c r="BK4" s="84"/>
      <c r="BL4" s="84"/>
      <c r="BM4" s="84"/>
      <c r="BN4" s="84"/>
      <c r="BO4" s="84"/>
      <c r="BP4" s="84" t="s">
        <v>32</v>
      </c>
      <c r="BQ4" s="84"/>
      <c r="BR4" s="84"/>
      <c r="BS4" s="84"/>
      <c r="BT4" s="84"/>
      <c r="BU4" s="84"/>
      <c r="BV4" s="84"/>
      <c r="BW4" s="84"/>
      <c r="BX4" s="84"/>
      <c r="BY4" s="84"/>
      <c r="BZ4" s="84"/>
      <c r="CA4" s="84" t="s">
        <v>62</v>
      </c>
      <c r="CB4" s="84"/>
      <c r="CC4" s="84"/>
      <c r="CD4" s="84"/>
      <c r="CE4" s="84"/>
      <c r="CF4" s="84"/>
      <c r="CG4" s="84"/>
      <c r="CH4" s="84"/>
      <c r="CI4" s="84"/>
      <c r="CJ4" s="84"/>
      <c r="CK4" s="84"/>
      <c r="CL4" s="84" t="s">
        <v>63</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60</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25</v>
      </c>
      <c r="B5" s="69"/>
      <c r="C5" s="69"/>
      <c r="D5" s="69"/>
      <c r="E5" s="69"/>
      <c r="F5" s="69"/>
      <c r="G5" s="69"/>
      <c r="H5" s="76" t="s">
        <v>56</v>
      </c>
      <c r="I5" s="76" t="s">
        <v>68</v>
      </c>
      <c r="J5" s="76" t="s">
        <v>69</v>
      </c>
      <c r="K5" s="76" t="s">
        <v>70</v>
      </c>
      <c r="L5" s="76" t="s">
        <v>71</v>
      </c>
      <c r="M5" s="76" t="s">
        <v>3</v>
      </c>
      <c r="N5" s="76" t="s">
        <v>72</v>
      </c>
      <c r="O5" s="76" t="s">
        <v>73</v>
      </c>
      <c r="P5" s="76" t="s">
        <v>74</v>
      </c>
      <c r="Q5" s="76" t="s">
        <v>75</v>
      </c>
      <c r="R5" s="76" t="s">
        <v>76</v>
      </c>
      <c r="S5" s="76" t="s">
        <v>77</v>
      </c>
      <c r="T5" s="76" t="s">
        <v>64</v>
      </c>
      <c r="U5" s="76" t="s">
        <v>78</v>
      </c>
      <c r="V5" s="76" t="s">
        <v>79</v>
      </c>
      <c r="W5" s="76" t="s">
        <v>80</v>
      </c>
      <c r="X5" s="76" t="s">
        <v>81</v>
      </c>
      <c r="Y5" s="76" t="s">
        <v>82</v>
      </c>
      <c r="Z5" s="76" t="s">
        <v>83</v>
      </c>
      <c r="AA5" s="76" t="s">
        <v>84</v>
      </c>
      <c r="AB5" s="76" t="s">
        <v>85</v>
      </c>
      <c r="AC5" s="76" t="s">
        <v>87</v>
      </c>
      <c r="AD5" s="76" t="s">
        <v>88</v>
      </c>
      <c r="AE5" s="76" t="s">
        <v>89</v>
      </c>
      <c r="AF5" s="76" t="s">
        <v>90</v>
      </c>
      <c r="AG5" s="76" t="s">
        <v>91</v>
      </c>
      <c r="AH5" s="76" t="s">
        <v>41</v>
      </c>
      <c r="AI5" s="76" t="s">
        <v>81</v>
      </c>
      <c r="AJ5" s="76" t="s">
        <v>82</v>
      </c>
      <c r="AK5" s="76" t="s">
        <v>83</v>
      </c>
      <c r="AL5" s="76" t="s">
        <v>84</v>
      </c>
      <c r="AM5" s="76" t="s">
        <v>85</v>
      </c>
      <c r="AN5" s="76" t="s">
        <v>87</v>
      </c>
      <c r="AO5" s="76" t="s">
        <v>88</v>
      </c>
      <c r="AP5" s="76" t="s">
        <v>89</v>
      </c>
      <c r="AQ5" s="76" t="s">
        <v>90</v>
      </c>
      <c r="AR5" s="76" t="s">
        <v>91</v>
      </c>
      <c r="AS5" s="76" t="s">
        <v>86</v>
      </c>
      <c r="AT5" s="76" t="s">
        <v>81</v>
      </c>
      <c r="AU5" s="76" t="s">
        <v>82</v>
      </c>
      <c r="AV5" s="76" t="s">
        <v>83</v>
      </c>
      <c r="AW5" s="76" t="s">
        <v>84</v>
      </c>
      <c r="AX5" s="76" t="s">
        <v>85</v>
      </c>
      <c r="AY5" s="76" t="s">
        <v>87</v>
      </c>
      <c r="AZ5" s="76" t="s">
        <v>88</v>
      </c>
      <c r="BA5" s="76" t="s">
        <v>89</v>
      </c>
      <c r="BB5" s="76" t="s">
        <v>90</v>
      </c>
      <c r="BC5" s="76" t="s">
        <v>91</v>
      </c>
      <c r="BD5" s="76" t="s">
        <v>86</v>
      </c>
      <c r="BE5" s="76" t="s">
        <v>81</v>
      </c>
      <c r="BF5" s="76" t="s">
        <v>82</v>
      </c>
      <c r="BG5" s="76" t="s">
        <v>83</v>
      </c>
      <c r="BH5" s="76" t="s">
        <v>84</v>
      </c>
      <c r="BI5" s="76" t="s">
        <v>85</v>
      </c>
      <c r="BJ5" s="76" t="s">
        <v>87</v>
      </c>
      <c r="BK5" s="76" t="s">
        <v>88</v>
      </c>
      <c r="BL5" s="76" t="s">
        <v>89</v>
      </c>
      <c r="BM5" s="76" t="s">
        <v>90</v>
      </c>
      <c r="BN5" s="76" t="s">
        <v>91</v>
      </c>
      <c r="BO5" s="76" t="s">
        <v>86</v>
      </c>
      <c r="BP5" s="76" t="s">
        <v>81</v>
      </c>
      <c r="BQ5" s="76" t="s">
        <v>82</v>
      </c>
      <c r="BR5" s="76" t="s">
        <v>83</v>
      </c>
      <c r="BS5" s="76" t="s">
        <v>84</v>
      </c>
      <c r="BT5" s="76" t="s">
        <v>85</v>
      </c>
      <c r="BU5" s="76" t="s">
        <v>87</v>
      </c>
      <c r="BV5" s="76" t="s">
        <v>88</v>
      </c>
      <c r="BW5" s="76" t="s">
        <v>89</v>
      </c>
      <c r="BX5" s="76" t="s">
        <v>90</v>
      </c>
      <c r="BY5" s="76" t="s">
        <v>91</v>
      </c>
      <c r="BZ5" s="76" t="s">
        <v>86</v>
      </c>
      <c r="CA5" s="76" t="s">
        <v>81</v>
      </c>
      <c r="CB5" s="76" t="s">
        <v>82</v>
      </c>
      <c r="CC5" s="76" t="s">
        <v>83</v>
      </c>
      <c r="CD5" s="76" t="s">
        <v>84</v>
      </c>
      <c r="CE5" s="76" t="s">
        <v>85</v>
      </c>
      <c r="CF5" s="76" t="s">
        <v>87</v>
      </c>
      <c r="CG5" s="76" t="s">
        <v>88</v>
      </c>
      <c r="CH5" s="76" t="s">
        <v>89</v>
      </c>
      <c r="CI5" s="76" t="s">
        <v>90</v>
      </c>
      <c r="CJ5" s="76" t="s">
        <v>91</v>
      </c>
      <c r="CK5" s="76" t="s">
        <v>86</v>
      </c>
      <c r="CL5" s="76" t="s">
        <v>81</v>
      </c>
      <c r="CM5" s="76" t="s">
        <v>82</v>
      </c>
      <c r="CN5" s="76" t="s">
        <v>83</v>
      </c>
      <c r="CO5" s="76" t="s">
        <v>84</v>
      </c>
      <c r="CP5" s="76" t="s">
        <v>85</v>
      </c>
      <c r="CQ5" s="76" t="s">
        <v>87</v>
      </c>
      <c r="CR5" s="76" t="s">
        <v>88</v>
      </c>
      <c r="CS5" s="76" t="s">
        <v>89</v>
      </c>
      <c r="CT5" s="76" t="s">
        <v>90</v>
      </c>
      <c r="CU5" s="76" t="s">
        <v>91</v>
      </c>
      <c r="CV5" s="76" t="s">
        <v>86</v>
      </c>
      <c r="CW5" s="76" t="s">
        <v>81</v>
      </c>
      <c r="CX5" s="76" t="s">
        <v>82</v>
      </c>
      <c r="CY5" s="76" t="s">
        <v>83</v>
      </c>
      <c r="CZ5" s="76" t="s">
        <v>84</v>
      </c>
      <c r="DA5" s="76" t="s">
        <v>85</v>
      </c>
      <c r="DB5" s="76" t="s">
        <v>87</v>
      </c>
      <c r="DC5" s="76" t="s">
        <v>88</v>
      </c>
      <c r="DD5" s="76" t="s">
        <v>89</v>
      </c>
      <c r="DE5" s="76" t="s">
        <v>90</v>
      </c>
      <c r="DF5" s="76" t="s">
        <v>91</v>
      </c>
      <c r="DG5" s="76" t="s">
        <v>86</v>
      </c>
      <c r="DH5" s="76" t="s">
        <v>81</v>
      </c>
      <c r="DI5" s="76" t="s">
        <v>82</v>
      </c>
      <c r="DJ5" s="76" t="s">
        <v>83</v>
      </c>
      <c r="DK5" s="76" t="s">
        <v>84</v>
      </c>
      <c r="DL5" s="76" t="s">
        <v>85</v>
      </c>
      <c r="DM5" s="76" t="s">
        <v>87</v>
      </c>
      <c r="DN5" s="76" t="s">
        <v>88</v>
      </c>
      <c r="DO5" s="76" t="s">
        <v>89</v>
      </c>
      <c r="DP5" s="76" t="s">
        <v>90</v>
      </c>
      <c r="DQ5" s="76" t="s">
        <v>91</v>
      </c>
      <c r="DR5" s="76" t="s">
        <v>86</v>
      </c>
      <c r="DS5" s="76" t="s">
        <v>81</v>
      </c>
      <c r="DT5" s="76" t="s">
        <v>82</v>
      </c>
      <c r="DU5" s="76" t="s">
        <v>83</v>
      </c>
      <c r="DV5" s="76" t="s">
        <v>84</v>
      </c>
      <c r="DW5" s="76" t="s">
        <v>85</v>
      </c>
      <c r="DX5" s="76" t="s">
        <v>87</v>
      </c>
      <c r="DY5" s="76" t="s">
        <v>88</v>
      </c>
      <c r="DZ5" s="76" t="s">
        <v>89</v>
      </c>
      <c r="EA5" s="76" t="s">
        <v>90</v>
      </c>
      <c r="EB5" s="76" t="s">
        <v>91</v>
      </c>
      <c r="EC5" s="76" t="s">
        <v>86</v>
      </c>
      <c r="ED5" s="76" t="s">
        <v>81</v>
      </c>
      <c r="EE5" s="76" t="s">
        <v>82</v>
      </c>
      <c r="EF5" s="76" t="s">
        <v>83</v>
      </c>
      <c r="EG5" s="76" t="s">
        <v>84</v>
      </c>
      <c r="EH5" s="76" t="s">
        <v>85</v>
      </c>
      <c r="EI5" s="76" t="s">
        <v>87</v>
      </c>
      <c r="EJ5" s="76" t="s">
        <v>88</v>
      </c>
      <c r="EK5" s="76" t="s">
        <v>89</v>
      </c>
      <c r="EL5" s="76" t="s">
        <v>90</v>
      </c>
      <c r="EM5" s="76" t="s">
        <v>91</v>
      </c>
      <c r="EN5" s="76" t="s">
        <v>86</v>
      </c>
    </row>
    <row r="6" spans="1:144" s="64" customFormat="1">
      <c r="A6" s="65" t="s">
        <v>92</v>
      </c>
      <c r="B6" s="70">
        <f t="shared" ref="B6:W6" si="1">B7</f>
        <v>2023</v>
      </c>
      <c r="C6" s="70">
        <f t="shared" si="1"/>
        <v>82015</v>
      </c>
      <c r="D6" s="70">
        <f t="shared" si="1"/>
        <v>46</v>
      </c>
      <c r="E6" s="70">
        <f t="shared" si="1"/>
        <v>1</v>
      </c>
      <c r="F6" s="70">
        <f t="shared" si="1"/>
        <v>0</v>
      </c>
      <c r="G6" s="70">
        <f t="shared" si="1"/>
        <v>1</v>
      </c>
      <c r="H6" s="70" t="str">
        <f t="shared" si="1"/>
        <v>茨城県　水戸市</v>
      </c>
      <c r="I6" s="70" t="str">
        <f t="shared" si="1"/>
        <v>法適用</v>
      </c>
      <c r="J6" s="70" t="str">
        <f t="shared" si="1"/>
        <v>水道事業</v>
      </c>
      <c r="K6" s="70" t="str">
        <f t="shared" si="1"/>
        <v>末端給水事業</v>
      </c>
      <c r="L6" s="70" t="str">
        <f t="shared" si="1"/>
        <v>A2</v>
      </c>
      <c r="M6" s="70" t="str">
        <f t="shared" si="1"/>
        <v>自治体職員</v>
      </c>
      <c r="N6" s="79" t="str">
        <f t="shared" si="1"/>
        <v>-</v>
      </c>
      <c r="O6" s="79">
        <f t="shared" si="1"/>
        <v>61.09</v>
      </c>
      <c r="P6" s="79">
        <f t="shared" si="1"/>
        <v>98.76</v>
      </c>
      <c r="Q6" s="79">
        <f t="shared" si="1"/>
        <v>2915</v>
      </c>
      <c r="R6" s="79">
        <f t="shared" si="1"/>
        <v>268843</v>
      </c>
      <c r="S6" s="79">
        <f t="shared" si="1"/>
        <v>1006.9</v>
      </c>
      <c r="T6" s="79">
        <f t="shared" si="1"/>
        <v>267</v>
      </c>
      <c r="U6" s="79">
        <f t="shared" si="1"/>
        <v>265499</v>
      </c>
      <c r="V6" s="79">
        <f t="shared" si="1"/>
        <v>217.32</v>
      </c>
      <c r="W6" s="79">
        <f t="shared" si="1"/>
        <v>1221.7</v>
      </c>
      <c r="X6" s="85">
        <f t="shared" ref="X6:AG6" si="2">IF(X7="",NA(),X7)</f>
        <v>106.47</v>
      </c>
      <c r="Y6" s="85">
        <f t="shared" si="2"/>
        <v>117.31</v>
      </c>
      <c r="Z6" s="85">
        <f t="shared" si="2"/>
        <v>116.63</v>
      </c>
      <c r="AA6" s="85">
        <f t="shared" si="2"/>
        <v>111.08</v>
      </c>
      <c r="AB6" s="85">
        <f t="shared" si="2"/>
        <v>110.86</v>
      </c>
      <c r="AC6" s="85">
        <f t="shared" si="2"/>
        <v>113.35</v>
      </c>
      <c r="AD6" s="85">
        <f t="shared" si="2"/>
        <v>112.36</v>
      </c>
      <c r="AE6" s="85">
        <f t="shared" si="2"/>
        <v>112.26</v>
      </c>
      <c r="AF6" s="85">
        <f t="shared" si="2"/>
        <v>110.04</v>
      </c>
      <c r="AG6" s="85">
        <f t="shared" si="2"/>
        <v>109.67</v>
      </c>
      <c r="AH6" s="79" t="str">
        <f>IF(AH7="","",IF(AH7="-","【-】","【"&amp;SUBSTITUTE(TEXT(AH7,"#,##0.00"),"-","△")&amp;"】"))</f>
        <v>【108.24】</v>
      </c>
      <c r="AI6" s="79">
        <f t="shared" ref="AI6:AR6" si="3">IF(AI7="",NA(),AI7)</f>
        <v>0</v>
      </c>
      <c r="AJ6" s="79">
        <f t="shared" si="3"/>
        <v>0</v>
      </c>
      <c r="AK6" s="79">
        <f t="shared" si="3"/>
        <v>0</v>
      </c>
      <c r="AL6" s="79">
        <f t="shared" si="3"/>
        <v>0</v>
      </c>
      <c r="AM6" s="79">
        <f t="shared" si="3"/>
        <v>0</v>
      </c>
      <c r="AN6" s="85">
        <f t="shared" si="3"/>
        <v>0.51</v>
      </c>
      <c r="AO6" s="85">
        <f t="shared" si="3"/>
        <v>0.28999999999999998</v>
      </c>
      <c r="AP6" s="85">
        <f t="shared" si="3"/>
        <v>0.25</v>
      </c>
      <c r="AQ6" s="85">
        <f t="shared" si="3"/>
        <v>0.13</v>
      </c>
      <c r="AR6" s="79">
        <f t="shared" si="3"/>
        <v>0</v>
      </c>
      <c r="AS6" s="79" t="str">
        <f>IF(AS7="","",IF(AS7="-","【-】","【"&amp;SUBSTITUTE(TEXT(AS7,"#,##0.00"),"-","△")&amp;"】"))</f>
        <v>【1.50】</v>
      </c>
      <c r="AT6" s="85">
        <f t="shared" ref="AT6:BC6" si="4">IF(AT7="",NA(),AT7)</f>
        <v>120.9</v>
      </c>
      <c r="AU6" s="85">
        <f t="shared" si="4"/>
        <v>137.46</v>
      </c>
      <c r="AV6" s="85">
        <f t="shared" si="4"/>
        <v>150.94</v>
      </c>
      <c r="AW6" s="85">
        <f t="shared" si="4"/>
        <v>162.02000000000001</v>
      </c>
      <c r="AX6" s="85">
        <f t="shared" si="4"/>
        <v>162.88</v>
      </c>
      <c r="AY6" s="85">
        <f t="shared" si="4"/>
        <v>309.10000000000002</v>
      </c>
      <c r="AZ6" s="85">
        <f t="shared" si="4"/>
        <v>306.08</v>
      </c>
      <c r="BA6" s="85">
        <f t="shared" si="4"/>
        <v>306.14999999999998</v>
      </c>
      <c r="BB6" s="85">
        <f t="shared" si="4"/>
        <v>297.54000000000002</v>
      </c>
      <c r="BC6" s="85">
        <f t="shared" si="4"/>
        <v>289.44</v>
      </c>
      <c r="BD6" s="79" t="str">
        <f>IF(BD7="","",IF(BD7="-","【-】","【"&amp;SUBSTITUTE(TEXT(BD7,"#,##0.00"),"-","△")&amp;"】"))</f>
        <v>【243.36】</v>
      </c>
      <c r="BE6" s="85">
        <f t="shared" ref="BE6:BN6" si="5">IF(BE7="",NA(),BE7)</f>
        <v>441.69</v>
      </c>
      <c r="BF6" s="85">
        <f t="shared" si="5"/>
        <v>408.21</v>
      </c>
      <c r="BG6" s="85">
        <f t="shared" si="5"/>
        <v>403.31</v>
      </c>
      <c r="BH6" s="85">
        <f t="shared" si="5"/>
        <v>427.24</v>
      </c>
      <c r="BI6" s="85">
        <f t="shared" si="5"/>
        <v>430.77</v>
      </c>
      <c r="BJ6" s="85">
        <f t="shared" si="5"/>
        <v>290.42</v>
      </c>
      <c r="BK6" s="85">
        <f t="shared" si="5"/>
        <v>294.66000000000003</v>
      </c>
      <c r="BL6" s="85">
        <f t="shared" si="5"/>
        <v>285.27</v>
      </c>
      <c r="BM6" s="85">
        <f t="shared" si="5"/>
        <v>294.73</v>
      </c>
      <c r="BN6" s="85">
        <f t="shared" si="5"/>
        <v>301.23</v>
      </c>
      <c r="BO6" s="79" t="str">
        <f>IF(BO7="","",IF(BO7="-","【-】","【"&amp;SUBSTITUTE(TEXT(BO7,"#,##0.00"),"-","△")&amp;"】"))</f>
        <v>【265.93】</v>
      </c>
      <c r="BP6" s="85">
        <f t="shared" ref="BP6:BY6" si="6">IF(BP7="",NA(),BP7)</f>
        <v>99.13</v>
      </c>
      <c r="BQ6" s="85">
        <f t="shared" si="6"/>
        <v>111.09</v>
      </c>
      <c r="BR6" s="85">
        <f t="shared" si="6"/>
        <v>109.58</v>
      </c>
      <c r="BS6" s="85">
        <f t="shared" si="6"/>
        <v>103.78</v>
      </c>
      <c r="BT6" s="85">
        <f t="shared" si="6"/>
        <v>103.18</v>
      </c>
      <c r="BU6" s="85">
        <f t="shared" si="6"/>
        <v>106.11</v>
      </c>
      <c r="BV6" s="85">
        <f t="shared" si="6"/>
        <v>103.75</v>
      </c>
      <c r="BW6" s="85">
        <f t="shared" si="6"/>
        <v>105.3</v>
      </c>
      <c r="BX6" s="85">
        <f t="shared" si="6"/>
        <v>99.41</v>
      </c>
      <c r="BY6" s="85">
        <f t="shared" si="6"/>
        <v>101.11</v>
      </c>
      <c r="BZ6" s="79" t="str">
        <f>IF(BZ7="","",IF(BZ7="-","【-】","【"&amp;SUBSTITUTE(TEXT(BZ7,"#,##0.00"),"-","△")&amp;"】"))</f>
        <v>【97.82】</v>
      </c>
      <c r="CA6" s="85">
        <f t="shared" ref="CA6:CJ6" si="7">IF(CA7="",NA(),CA7)</f>
        <v>165.91</v>
      </c>
      <c r="CB6" s="85">
        <f t="shared" si="7"/>
        <v>158.9</v>
      </c>
      <c r="CC6" s="85">
        <f t="shared" si="7"/>
        <v>163.47999999999999</v>
      </c>
      <c r="CD6" s="85">
        <f t="shared" si="7"/>
        <v>173.61</v>
      </c>
      <c r="CE6" s="85">
        <f t="shared" si="7"/>
        <v>175.43</v>
      </c>
      <c r="CF6" s="85">
        <f t="shared" si="7"/>
        <v>161.03</v>
      </c>
      <c r="CG6" s="85">
        <f t="shared" si="7"/>
        <v>159.93</v>
      </c>
      <c r="CH6" s="85">
        <f t="shared" si="7"/>
        <v>162.77000000000001</v>
      </c>
      <c r="CI6" s="85">
        <f t="shared" si="7"/>
        <v>170.87</v>
      </c>
      <c r="CJ6" s="85">
        <f t="shared" si="7"/>
        <v>171.09</v>
      </c>
      <c r="CK6" s="79" t="str">
        <f>IF(CK7="","",IF(CK7="-","【-】","【"&amp;SUBSTITUTE(TEXT(CK7,"#,##0.00"),"-","△")&amp;"】"))</f>
        <v>【177.56】</v>
      </c>
      <c r="CL6" s="85">
        <f t="shared" ref="CL6:CU6" si="8">IF(CL7="",NA(),CL7)</f>
        <v>67.540000000000006</v>
      </c>
      <c r="CM6" s="85">
        <f t="shared" si="8"/>
        <v>67.83</v>
      </c>
      <c r="CN6" s="85">
        <f t="shared" si="8"/>
        <v>68</v>
      </c>
      <c r="CO6" s="85">
        <f t="shared" si="8"/>
        <v>67.930000000000007</v>
      </c>
      <c r="CP6" s="85">
        <f t="shared" si="8"/>
        <v>67.44</v>
      </c>
      <c r="CQ6" s="85">
        <f t="shared" si="8"/>
        <v>61.71</v>
      </c>
      <c r="CR6" s="85">
        <f t="shared" si="8"/>
        <v>63.12</v>
      </c>
      <c r="CS6" s="85">
        <f t="shared" si="8"/>
        <v>62.57</v>
      </c>
      <c r="CT6" s="85">
        <f t="shared" si="8"/>
        <v>61.56</v>
      </c>
      <c r="CU6" s="85">
        <f t="shared" si="8"/>
        <v>60.84</v>
      </c>
      <c r="CV6" s="79" t="str">
        <f>IF(CV7="","",IF(CV7="-","【-】","【"&amp;SUBSTITUTE(TEXT(CV7,"#,##0.00"),"-","△")&amp;"】"))</f>
        <v>【59.81】</v>
      </c>
      <c r="CW6" s="85">
        <f t="shared" ref="CW6:DF6" si="9">IF(CW7="",NA(),CW7)</f>
        <v>89.21</v>
      </c>
      <c r="CX6" s="85">
        <f t="shared" si="9"/>
        <v>89.75</v>
      </c>
      <c r="CY6" s="85">
        <f t="shared" si="9"/>
        <v>88.72</v>
      </c>
      <c r="CZ6" s="85">
        <f t="shared" si="9"/>
        <v>88.09</v>
      </c>
      <c r="DA6" s="85">
        <f t="shared" si="9"/>
        <v>87.73</v>
      </c>
      <c r="DB6" s="85">
        <f t="shared" si="9"/>
        <v>90.03</v>
      </c>
      <c r="DC6" s="85">
        <f t="shared" si="9"/>
        <v>90.09</v>
      </c>
      <c r="DD6" s="85">
        <f t="shared" si="9"/>
        <v>90.21</v>
      </c>
      <c r="DE6" s="85">
        <f t="shared" si="9"/>
        <v>90.11</v>
      </c>
      <c r="DF6" s="85">
        <f t="shared" si="9"/>
        <v>89.73</v>
      </c>
      <c r="DG6" s="79" t="str">
        <f>IF(DG7="","",IF(DG7="-","【-】","【"&amp;SUBSTITUTE(TEXT(DG7,"#,##0.00"),"-","△")&amp;"】"))</f>
        <v>【89.42】</v>
      </c>
      <c r="DH6" s="85">
        <f t="shared" ref="DH6:DQ6" si="10">IF(DH7="",NA(),DH7)</f>
        <v>47.67</v>
      </c>
      <c r="DI6" s="85">
        <f t="shared" si="10"/>
        <v>48.71</v>
      </c>
      <c r="DJ6" s="85">
        <f t="shared" si="10"/>
        <v>49.25</v>
      </c>
      <c r="DK6" s="85">
        <f t="shared" si="10"/>
        <v>48.52</v>
      </c>
      <c r="DL6" s="85">
        <f t="shared" si="10"/>
        <v>49.35</v>
      </c>
      <c r="DM6" s="85">
        <f t="shared" si="10"/>
        <v>49.6</v>
      </c>
      <c r="DN6" s="85">
        <f t="shared" si="10"/>
        <v>50.31</v>
      </c>
      <c r="DO6" s="85">
        <f t="shared" si="10"/>
        <v>50.74</v>
      </c>
      <c r="DP6" s="85">
        <f t="shared" si="10"/>
        <v>51.49</v>
      </c>
      <c r="DQ6" s="85">
        <f t="shared" si="10"/>
        <v>51.94</v>
      </c>
      <c r="DR6" s="79" t="str">
        <f>IF(DR7="","",IF(DR7="-","【-】","【"&amp;SUBSTITUTE(TEXT(DR7,"#,##0.00"),"-","△")&amp;"】"))</f>
        <v>【52.02】</v>
      </c>
      <c r="DS6" s="85">
        <f t="shared" ref="DS6:EB6" si="11">IF(DS7="",NA(),DS7)</f>
        <v>13.79</v>
      </c>
      <c r="DT6" s="85">
        <f t="shared" si="11"/>
        <v>14.62</v>
      </c>
      <c r="DU6" s="85">
        <f t="shared" si="11"/>
        <v>15.48</v>
      </c>
      <c r="DV6" s="85">
        <f t="shared" si="11"/>
        <v>17.43</v>
      </c>
      <c r="DW6" s="85">
        <f t="shared" si="11"/>
        <v>19.11</v>
      </c>
      <c r="DX6" s="85">
        <f t="shared" si="11"/>
        <v>20.49</v>
      </c>
      <c r="DY6" s="85">
        <f t="shared" si="11"/>
        <v>21.34</v>
      </c>
      <c r="DZ6" s="85">
        <f t="shared" si="11"/>
        <v>23.27</v>
      </c>
      <c r="EA6" s="85">
        <f t="shared" si="11"/>
        <v>25.18</v>
      </c>
      <c r="EB6" s="85">
        <f t="shared" si="11"/>
        <v>26.52</v>
      </c>
      <c r="EC6" s="79" t="str">
        <f>IF(EC7="","",IF(EC7="-","【-】","【"&amp;SUBSTITUTE(TEXT(EC7,"#,##0.00"),"-","△")&amp;"】"))</f>
        <v>【25.37】</v>
      </c>
      <c r="ED6" s="85">
        <f t="shared" ref="ED6:EM6" si="12">IF(ED7="",NA(),ED7)</f>
        <v>0.37</v>
      </c>
      <c r="EE6" s="85">
        <f t="shared" si="12"/>
        <v>0.31</v>
      </c>
      <c r="EF6" s="85">
        <f t="shared" si="12"/>
        <v>0.31</v>
      </c>
      <c r="EG6" s="85">
        <f t="shared" si="12"/>
        <v>0.32</v>
      </c>
      <c r="EH6" s="85">
        <f t="shared" si="12"/>
        <v>0.27</v>
      </c>
      <c r="EI6" s="85">
        <f t="shared" si="12"/>
        <v>0.72</v>
      </c>
      <c r="EJ6" s="85">
        <f t="shared" si="12"/>
        <v>0.69</v>
      </c>
      <c r="EK6" s="85">
        <f t="shared" si="12"/>
        <v>0.69</v>
      </c>
      <c r="EL6" s="85">
        <f t="shared" si="12"/>
        <v>0.67</v>
      </c>
      <c r="EM6" s="85">
        <f t="shared" si="12"/>
        <v>0.61</v>
      </c>
      <c r="EN6" s="79" t="str">
        <f>IF(EN7="","",IF(EN7="-","【-】","【"&amp;SUBSTITUTE(TEXT(EN7,"#,##0.00"),"-","△")&amp;"】"))</f>
        <v>【0.62】</v>
      </c>
    </row>
    <row r="7" spans="1:144" s="64" customFormat="1">
      <c r="A7" s="65"/>
      <c r="B7" s="71">
        <v>2023</v>
      </c>
      <c r="C7" s="71">
        <v>82015</v>
      </c>
      <c r="D7" s="71">
        <v>46</v>
      </c>
      <c r="E7" s="71">
        <v>1</v>
      </c>
      <c r="F7" s="71">
        <v>0</v>
      </c>
      <c r="G7" s="71">
        <v>1</v>
      </c>
      <c r="H7" s="71" t="s">
        <v>93</v>
      </c>
      <c r="I7" s="71" t="s">
        <v>94</v>
      </c>
      <c r="J7" s="71" t="s">
        <v>95</v>
      </c>
      <c r="K7" s="71" t="s">
        <v>96</v>
      </c>
      <c r="L7" s="71" t="s">
        <v>97</v>
      </c>
      <c r="M7" s="71" t="s">
        <v>98</v>
      </c>
      <c r="N7" s="80" t="s">
        <v>99</v>
      </c>
      <c r="O7" s="80">
        <v>61.09</v>
      </c>
      <c r="P7" s="80">
        <v>98.76</v>
      </c>
      <c r="Q7" s="80">
        <v>2915</v>
      </c>
      <c r="R7" s="80">
        <v>268843</v>
      </c>
      <c r="S7" s="80">
        <v>1006.9</v>
      </c>
      <c r="T7" s="80">
        <v>267</v>
      </c>
      <c r="U7" s="80">
        <v>265499</v>
      </c>
      <c r="V7" s="80">
        <v>217.32</v>
      </c>
      <c r="W7" s="80">
        <v>1221.7</v>
      </c>
      <c r="X7" s="80">
        <v>106.47</v>
      </c>
      <c r="Y7" s="80">
        <v>117.31</v>
      </c>
      <c r="Z7" s="80">
        <v>116.63</v>
      </c>
      <c r="AA7" s="80">
        <v>111.08</v>
      </c>
      <c r="AB7" s="80">
        <v>110.86</v>
      </c>
      <c r="AC7" s="80">
        <v>113.35</v>
      </c>
      <c r="AD7" s="80">
        <v>112.36</v>
      </c>
      <c r="AE7" s="80">
        <v>112.26</v>
      </c>
      <c r="AF7" s="80">
        <v>110.04</v>
      </c>
      <c r="AG7" s="80">
        <v>109.67</v>
      </c>
      <c r="AH7" s="80">
        <v>108.24</v>
      </c>
      <c r="AI7" s="80">
        <v>0</v>
      </c>
      <c r="AJ7" s="80">
        <v>0</v>
      </c>
      <c r="AK7" s="80">
        <v>0</v>
      </c>
      <c r="AL7" s="80">
        <v>0</v>
      </c>
      <c r="AM7" s="80">
        <v>0</v>
      </c>
      <c r="AN7" s="80">
        <v>0.51</v>
      </c>
      <c r="AO7" s="80">
        <v>0.28999999999999998</v>
      </c>
      <c r="AP7" s="80">
        <v>0.25</v>
      </c>
      <c r="AQ7" s="80">
        <v>0.13</v>
      </c>
      <c r="AR7" s="80">
        <v>0</v>
      </c>
      <c r="AS7" s="80">
        <v>1.5</v>
      </c>
      <c r="AT7" s="80">
        <v>120.9</v>
      </c>
      <c r="AU7" s="80">
        <v>137.46</v>
      </c>
      <c r="AV7" s="80">
        <v>150.94</v>
      </c>
      <c r="AW7" s="80">
        <v>162.02000000000001</v>
      </c>
      <c r="AX7" s="80">
        <v>162.88</v>
      </c>
      <c r="AY7" s="80">
        <v>309.10000000000002</v>
      </c>
      <c r="AZ7" s="80">
        <v>306.08</v>
      </c>
      <c r="BA7" s="80">
        <v>306.14999999999998</v>
      </c>
      <c r="BB7" s="80">
        <v>297.54000000000002</v>
      </c>
      <c r="BC7" s="80">
        <v>289.44</v>
      </c>
      <c r="BD7" s="80">
        <v>243.36</v>
      </c>
      <c r="BE7" s="80">
        <v>441.69</v>
      </c>
      <c r="BF7" s="80">
        <v>408.21</v>
      </c>
      <c r="BG7" s="80">
        <v>403.31</v>
      </c>
      <c r="BH7" s="80">
        <v>427.24</v>
      </c>
      <c r="BI7" s="80">
        <v>430.77</v>
      </c>
      <c r="BJ7" s="80">
        <v>290.42</v>
      </c>
      <c r="BK7" s="80">
        <v>294.66000000000003</v>
      </c>
      <c r="BL7" s="80">
        <v>285.27</v>
      </c>
      <c r="BM7" s="80">
        <v>294.73</v>
      </c>
      <c r="BN7" s="80">
        <v>301.23</v>
      </c>
      <c r="BO7" s="80">
        <v>265.93</v>
      </c>
      <c r="BP7" s="80">
        <v>99.13</v>
      </c>
      <c r="BQ7" s="80">
        <v>111.09</v>
      </c>
      <c r="BR7" s="80">
        <v>109.58</v>
      </c>
      <c r="BS7" s="80">
        <v>103.78</v>
      </c>
      <c r="BT7" s="80">
        <v>103.18</v>
      </c>
      <c r="BU7" s="80">
        <v>106.11</v>
      </c>
      <c r="BV7" s="80">
        <v>103.75</v>
      </c>
      <c r="BW7" s="80">
        <v>105.3</v>
      </c>
      <c r="BX7" s="80">
        <v>99.41</v>
      </c>
      <c r="BY7" s="80">
        <v>101.11</v>
      </c>
      <c r="BZ7" s="80">
        <v>97.82</v>
      </c>
      <c r="CA7" s="80">
        <v>165.91</v>
      </c>
      <c r="CB7" s="80">
        <v>158.9</v>
      </c>
      <c r="CC7" s="80">
        <v>163.47999999999999</v>
      </c>
      <c r="CD7" s="80">
        <v>173.61</v>
      </c>
      <c r="CE7" s="80">
        <v>175.43</v>
      </c>
      <c r="CF7" s="80">
        <v>161.03</v>
      </c>
      <c r="CG7" s="80">
        <v>159.93</v>
      </c>
      <c r="CH7" s="80">
        <v>162.77000000000001</v>
      </c>
      <c r="CI7" s="80">
        <v>170.87</v>
      </c>
      <c r="CJ7" s="80">
        <v>171.09</v>
      </c>
      <c r="CK7" s="80">
        <v>177.56</v>
      </c>
      <c r="CL7" s="80">
        <v>67.540000000000006</v>
      </c>
      <c r="CM7" s="80">
        <v>67.83</v>
      </c>
      <c r="CN7" s="80">
        <v>68</v>
      </c>
      <c r="CO7" s="80">
        <v>67.930000000000007</v>
      </c>
      <c r="CP7" s="80">
        <v>67.44</v>
      </c>
      <c r="CQ7" s="80">
        <v>61.71</v>
      </c>
      <c r="CR7" s="80">
        <v>63.12</v>
      </c>
      <c r="CS7" s="80">
        <v>62.57</v>
      </c>
      <c r="CT7" s="80">
        <v>61.56</v>
      </c>
      <c r="CU7" s="80">
        <v>60.84</v>
      </c>
      <c r="CV7" s="80">
        <v>59.81</v>
      </c>
      <c r="CW7" s="80">
        <v>89.21</v>
      </c>
      <c r="CX7" s="80">
        <v>89.75</v>
      </c>
      <c r="CY7" s="80">
        <v>88.72</v>
      </c>
      <c r="CZ7" s="80">
        <v>88.09</v>
      </c>
      <c r="DA7" s="80">
        <v>87.73</v>
      </c>
      <c r="DB7" s="80">
        <v>90.03</v>
      </c>
      <c r="DC7" s="80">
        <v>90.09</v>
      </c>
      <c r="DD7" s="80">
        <v>90.21</v>
      </c>
      <c r="DE7" s="80">
        <v>90.11</v>
      </c>
      <c r="DF7" s="80">
        <v>89.73</v>
      </c>
      <c r="DG7" s="80">
        <v>89.42</v>
      </c>
      <c r="DH7" s="80">
        <v>47.67</v>
      </c>
      <c r="DI7" s="80">
        <v>48.71</v>
      </c>
      <c r="DJ7" s="80">
        <v>49.25</v>
      </c>
      <c r="DK7" s="80">
        <v>48.52</v>
      </c>
      <c r="DL7" s="80">
        <v>49.35</v>
      </c>
      <c r="DM7" s="80">
        <v>49.6</v>
      </c>
      <c r="DN7" s="80">
        <v>50.31</v>
      </c>
      <c r="DO7" s="80">
        <v>50.74</v>
      </c>
      <c r="DP7" s="80">
        <v>51.49</v>
      </c>
      <c r="DQ7" s="80">
        <v>51.94</v>
      </c>
      <c r="DR7" s="80">
        <v>52.02</v>
      </c>
      <c r="DS7" s="80">
        <v>13.79</v>
      </c>
      <c r="DT7" s="80">
        <v>14.62</v>
      </c>
      <c r="DU7" s="80">
        <v>15.48</v>
      </c>
      <c r="DV7" s="80">
        <v>17.43</v>
      </c>
      <c r="DW7" s="80">
        <v>19.11</v>
      </c>
      <c r="DX7" s="80">
        <v>20.49</v>
      </c>
      <c r="DY7" s="80">
        <v>21.34</v>
      </c>
      <c r="DZ7" s="80">
        <v>23.27</v>
      </c>
      <c r="EA7" s="80">
        <v>25.18</v>
      </c>
      <c r="EB7" s="80">
        <v>26.52</v>
      </c>
      <c r="EC7" s="80">
        <v>25.37</v>
      </c>
      <c r="ED7" s="80">
        <v>0.37</v>
      </c>
      <c r="EE7" s="80">
        <v>0.31</v>
      </c>
      <c r="EF7" s="80">
        <v>0.31</v>
      </c>
      <c r="EG7" s="80">
        <v>0.32</v>
      </c>
      <c r="EH7" s="80">
        <v>0.27</v>
      </c>
      <c r="EI7" s="80">
        <v>0.72</v>
      </c>
      <c r="EJ7" s="80">
        <v>0.69</v>
      </c>
      <c r="EK7" s="80">
        <v>0.69</v>
      </c>
      <c r="EL7" s="80">
        <v>0.67</v>
      </c>
      <c r="EM7" s="80">
        <v>0.61</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48</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2024-12-11T04:55:50Z</dcterms:created>
  <dcterms:modified xsi:type="dcterms:W3CDTF">2025-01-28T04:02:59Z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2025-01-28T04:02:59Z</vt:filetime>
  </property>
</Properties>
</file>