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defaultThemeVersion="124226"/>
  <bookViews>
    <workbookView xWindow="120" yWindow="120" windowWidth="9255" windowHeight="7830" tabRatio="631"/>
  </bookViews>
  <sheets>
    <sheet name="100医療関係施設数・病床数" sheetId="1" r:id="rId1"/>
    <sheet name="101医療業務関係者数" sheetId="2" r:id="rId2"/>
    <sheet name="102感染症（1類～3類）及び食中毒発生状況" sheetId="3" r:id="rId3"/>
    <sheet name="103死因別死亡順位" sheetId="12" r:id="rId4"/>
    <sheet name="104感染症予防状況" sheetId="5" r:id="rId5"/>
    <sheet name="105予防接種実施状況" sheetId="6" r:id="rId6"/>
    <sheet name="106休日・夜間緊急診療所利用状況" sheetId="7" r:id="rId7"/>
    <sheet name="107ごみ処理状況" sheetId="8" r:id="rId8"/>
    <sheet name="108し尿処理状況" sheetId="9" r:id="rId9"/>
    <sheet name="109火葬場使用状況" sheetId="10" r:id="rId10"/>
    <sheet name="110公害苦情処理件数" sheetId="11" r:id="rId11"/>
  </sheets>
  <definedNames>
    <definedName name="_xlnm.Print_Area" localSheetId="2">'102感染症（1類～3類）及び食中毒発生状況'!$A$1:$M$16</definedName>
  </definedNames>
  <calcPr calcId="145621"/>
</workbook>
</file>

<file path=xl/calcChain.xml><?xml version="1.0" encoding="utf-8"?>
<calcChain xmlns="http://schemas.openxmlformats.org/spreadsheetml/2006/main">
  <c r="D9" i="10" l="1"/>
  <c r="C9" i="10"/>
  <c r="B69" i="9" l="1"/>
  <c r="B68" i="9"/>
  <c r="B67" i="9"/>
  <c r="B66" i="9"/>
  <c r="B65" i="9"/>
  <c r="B64" i="9"/>
  <c r="B63" i="9"/>
  <c r="B62" i="9"/>
  <c r="B61" i="9"/>
  <c r="B60" i="9"/>
  <c r="B59" i="9"/>
  <c r="B58" i="9"/>
  <c r="D56" i="9"/>
  <c r="B56" i="9" s="1"/>
  <c r="C56" i="9"/>
  <c r="D55" i="9"/>
  <c r="C55" i="9"/>
  <c r="B55" i="9" s="1"/>
  <c r="D54" i="9"/>
  <c r="C54" i="9"/>
  <c r="B54" i="9" s="1"/>
  <c r="B53" i="9"/>
  <c r="D53" i="9"/>
  <c r="C53" i="9"/>
  <c r="D52" i="9"/>
  <c r="B52" i="9" s="1"/>
  <c r="C52" i="9"/>
  <c r="B46" i="9"/>
  <c r="B45" i="9"/>
  <c r="B44" i="9"/>
  <c r="B43" i="9"/>
  <c r="B42" i="9"/>
  <c r="B41" i="9"/>
  <c r="B40" i="9"/>
  <c r="B39" i="9"/>
  <c r="B38" i="9"/>
  <c r="B37" i="9"/>
  <c r="B36" i="9"/>
  <c r="B35" i="9"/>
  <c r="D33" i="9"/>
  <c r="C33" i="9"/>
  <c r="B33" i="9" s="1"/>
  <c r="B32" i="9"/>
  <c r="B31" i="9"/>
  <c r="D31" i="9"/>
  <c r="C31" i="9"/>
  <c r="D30" i="9"/>
  <c r="B30" i="9" s="1"/>
  <c r="C30" i="9"/>
  <c r="D29" i="9"/>
  <c r="C29" i="9"/>
  <c r="B29" i="9" s="1"/>
  <c r="B23" i="9"/>
  <c r="B22" i="9"/>
  <c r="B21" i="9"/>
  <c r="B20" i="9"/>
  <c r="B19" i="9"/>
  <c r="B18" i="9"/>
  <c r="B17" i="9"/>
  <c r="B16" i="9"/>
  <c r="B15" i="9"/>
  <c r="B14" i="9"/>
  <c r="B13" i="9"/>
  <c r="B12" i="9"/>
  <c r="D10" i="9"/>
  <c r="C10" i="9"/>
  <c r="B10" i="9" s="1"/>
  <c r="B9" i="9"/>
  <c r="B8" i="9"/>
  <c r="B7" i="9"/>
  <c r="B6" i="9"/>
  <c r="B22" i="8" l="1"/>
  <c r="B21" i="8"/>
  <c r="B20" i="8"/>
  <c r="B19" i="8"/>
  <c r="B18" i="8"/>
  <c r="B17" i="8"/>
  <c r="B16" i="8"/>
  <c r="B15" i="8"/>
  <c r="B14" i="8"/>
  <c r="B13" i="8"/>
  <c r="B12" i="8"/>
  <c r="B11" i="8"/>
  <c r="J9" i="8"/>
  <c r="I9" i="8"/>
  <c r="F9" i="8"/>
  <c r="E9" i="8"/>
  <c r="D9" i="8"/>
  <c r="C9" i="8"/>
  <c r="B9" i="8"/>
</calcChain>
</file>

<file path=xl/sharedStrings.xml><?xml version="1.0" encoding="utf-8"?>
<sst xmlns="http://schemas.openxmlformats.org/spreadsheetml/2006/main" count="399" uniqueCount="212">
  <si>
    <t>各年3月31日現在</t>
    <rPh sb="0" eb="1">
      <t>カク</t>
    </rPh>
    <rPh sb="1" eb="2">
      <t>ネン</t>
    </rPh>
    <rPh sb="3" eb="4">
      <t>ガツ</t>
    </rPh>
    <rPh sb="6" eb="7">
      <t>ニチ</t>
    </rPh>
    <rPh sb="7" eb="9">
      <t>ゲンザイ</t>
    </rPh>
    <phoneticPr fontId="4"/>
  </si>
  <si>
    <t>年別</t>
    <rPh sb="0" eb="2">
      <t>ネンベツ</t>
    </rPh>
    <phoneticPr fontId="4"/>
  </si>
  <si>
    <t>病院</t>
    <rPh sb="0" eb="2">
      <t>ビョウイン</t>
    </rPh>
    <phoneticPr fontId="4"/>
  </si>
  <si>
    <t>一般診療所</t>
    <rPh sb="0" eb="2">
      <t>イッパン</t>
    </rPh>
    <rPh sb="2" eb="5">
      <t>シンリョウジョ</t>
    </rPh>
    <phoneticPr fontId="4"/>
  </si>
  <si>
    <t>歯科
診療所</t>
    <rPh sb="0" eb="1">
      <t>ハ</t>
    </rPh>
    <rPh sb="1" eb="2">
      <t>カ</t>
    </rPh>
    <rPh sb="3" eb="6">
      <t>シンリョウジョ</t>
    </rPh>
    <phoneticPr fontId="4"/>
  </si>
  <si>
    <t>助産所</t>
    <rPh sb="0" eb="2">
      <t>ジョサン</t>
    </rPh>
    <rPh sb="2" eb="3">
      <t>ジョ</t>
    </rPh>
    <phoneticPr fontId="4"/>
  </si>
  <si>
    <t>施術所</t>
    <rPh sb="0" eb="1">
      <t>セ</t>
    </rPh>
    <rPh sb="1" eb="2">
      <t>ジュツ</t>
    </rPh>
    <rPh sb="2" eb="3">
      <t>ジョ</t>
    </rPh>
    <phoneticPr fontId="4"/>
  </si>
  <si>
    <t>歯科
技工所</t>
    <rPh sb="0" eb="1">
      <t>シ</t>
    </rPh>
    <rPh sb="1" eb="2">
      <t>カギ</t>
    </rPh>
    <rPh sb="3" eb="5">
      <t>ギコウ</t>
    </rPh>
    <rPh sb="5" eb="6">
      <t>コウショ</t>
    </rPh>
    <phoneticPr fontId="4"/>
  </si>
  <si>
    <t>計</t>
    <rPh sb="0" eb="1">
      <t>ケイ</t>
    </rPh>
    <phoneticPr fontId="4"/>
  </si>
  <si>
    <t>一般</t>
    <rPh sb="0" eb="2">
      <t>イッパン</t>
    </rPh>
    <phoneticPr fontId="4"/>
  </si>
  <si>
    <t>精神</t>
    <rPh sb="0" eb="2">
      <t>セイシン</t>
    </rPh>
    <phoneticPr fontId="4"/>
  </si>
  <si>
    <t>結核</t>
    <rPh sb="0" eb="2">
      <t>ケッカク</t>
    </rPh>
    <phoneticPr fontId="4"/>
  </si>
  <si>
    <t>感染症（伝染）</t>
    <rPh sb="0" eb="3">
      <t>カンセンショウ</t>
    </rPh>
    <rPh sb="4" eb="6">
      <t>デンセン</t>
    </rPh>
    <phoneticPr fontId="4"/>
  </si>
  <si>
    <t>数</t>
    <rPh sb="0" eb="1">
      <t>カズ</t>
    </rPh>
    <phoneticPr fontId="4"/>
  </si>
  <si>
    <t>病床数</t>
    <rPh sb="0" eb="2">
      <t>ビョウショウ</t>
    </rPh>
    <rPh sb="2" eb="3">
      <t>スウ</t>
    </rPh>
    <phoneticPr fontId="4"/>
  </si>
  <si>
    <t>有床診療所</t>
    <rPh sb="0" eb="1">
      <t>ユウショウ</t>
    </rPh>
    <rPh sb="1" eb="2">
      <t>トコ</t>
    </rPh>
    <rPh sb="2" eb="5">
      <t>シンリョウジョ</t>
    </rPh>
    <phoneticPr fontId="4"/>
  </si>
  <si>
    <t>無床診療所</t>
    <rPh sb="0" eb="1">
      <t>ム</t>
    </rPh>
    <rPh sb="1" eb="2">
      <t>トコ</t>
    </rPh>
    <rPh sb="2" eb="5">
      <t>シンリョウジョ</t>
    </rPh>
    <phoneticPr fontId="4"/>
  </si>
  <si>
    <t>①</t>
  </si>
  <si>
    <t>-</t>
  </si>
  <si>
    <t>注）1  ①は，一般病院のうち結核病床及び感染症病床を有している病院の再掲です。</t>
    <rPh sb="0" eb="1">
      <t>チュウ</t>
    </rPh>
    <rPh sb="8" eb="10">
      <t>イッパン</t>
    </rPh>
    <rPh sb="10" eb="12">
      <t>ビョウイン</t>
    </rPh>
    <rPh sb="15" eb="17">
      <t>ケッカク</t>
    </rPh>
    <rPh sb="17" eb="19">
      <t>ビョウショウ</t>
    </rPh>
    <rPh sb="19" eb="20">
      <t>オヨ</t>
    </rPh>
    <rPh sb="21" eb="23">
      <t>カンセン</t>
    </rPh>
    <rPh sb="23" eb="24">
      <t>ショウ</t>
    </rPh>
    <rPh sb="24" eb="26">
      <t>ビョウショウ</t>
    </rPh>
    <rPh sb="27" eb="28">
      <t>ユウ</t>
    </rPh>
    <rPh sb="32" eb="34">
      <t>ビョウイン</t>
    </rPh>
    <rPh sb="35" eb="37">
      <t>サイケイ</t>
    </rPh>
    <phoneticPr fontId="4"/>
  </si>
  <si>
    <t>資料：水戸保健所</t>
    <rPh sb="0" eb="2">
      <t>シリョウ</t>
    </rPh>
    <rPh sb="3" eb="5">
      <t>ミト</t>
    </rPh>
    <rPh sb="5" eb="8">
      <t>ホケンジョ</t>
    </rPh>
    <phoneticPr fontId="4"/>
  </si>
  <si>
    <r>
      <t xml:space="preserve">     2  療養病床は，一般病床に含みます。</t>
    </r>
    <r>
      <rPr>
        <sz val="11"/>
        <rFont val="ＭＳ Ｐゴシック"/>
        <family val="3"/>
        <charset val="128"/>
      </rPr>
      <t/>
    </r>
    <rPh sb="8" eb="10">
      <t>リョウヨウ</t>
    </rPh>
    <rPh sb="10" eb="12">
      <t>ビョウショウ</t>
    </rPh>
    <rPh sb="14" eb="16">
      <t>イッパン</t>
    </rPh>
    <rPh sb="16" eb="18">
      <t>ビョウショウ</t>
    </rPh>
    <rPh sb="19" eb="20">
      <t>フク</t>
    </rPh>
    <phoneticPr fontId="4"/>
  </si>
  <si>
    <t>各年12月31日現在</t>
    <rPh sb="0" eb="1">
      <t>カク</t>
    </rPh>
    <rPh sb="1" eb="2">
      <t>ネン</t>
    </rPh>
    <rPh sb="3" eb="5">
      <t>ニガツ</t>
    </rPh>
    <rPh sb="7" eb="8">
      <t>ニチ</t>
    </rPh>
    <rPh sb="8" eb="10">
      <t>ゲンザイ</t>
    </rPh>
    <phoneticPr fontId="4"/>
  </si>
  <si>
    <t>総数</t>
    <rPh sb="0" eb="1">
      <t>フサ</t>
    </rPh>
    <rPh sb="1" eb="2">
      <t>カズ</t>
    </rPh>
    <phoneticPr fontId="4"/>
  </si>
  <si>
    <t>医師</t>
    <rPh sb="0" eb="2">
      <t>イシ</t>
    </rPh>
    <phoneticPr fontId="4"/>
  </si>
  <si>
    <t>歯科医師</t>
    <rPh sb="0" eb="2">
      <t>シカ</t>
    </rPh>
    <rPh sb="2" eb="4">
      <t>イシ</t>
    </rPh>
    <phoneticPr fontId="4"/>
  </si>
  <si>
    <t>薬剤師</t>
    <rPh sb="0" eb="1">
      <t>クスリ</t>
    </rPh>
    <rPh sb="1" eb="2">
      <t>ザイ</t>
    </rPh>
    <rPh sb="2" eb="3">
      <t>シ</t>
    </rPh>
    <phoneticPr fontId="4"/>
  </si>
  <si>
    <t>保健師</t>
    <rPh sb="0" eb="3">
      <t>ホケンシ</t>
    </rPh>
    <phoneticPr fontId="4"/>
  </si>
  <si>
    <t>助産師</t>
    <rPh sb="0" eb="2">
      <t>ジョサン</t>
    </rPh>
    <rPh sb="2" eb="3">
      <t>シ</t>
    </rPh>
    <phoneticPr fontId="4"/>
  </si>
  <si>
    <t>看護師</t>
    <rPh sb="0" eb="3">
      <t>カンゴシ</t>
    </rPh>
    <phoneticPr fontId="4"/>
  </si>
  <si>
    <t>准看護師</t>
    <rPh sb="0" eb="1">
      <t>ジュン</t>
    </rPh>
    <rPh sb="1" eb="4">
      <t>カンゴシ</t>
    </rPh>
    <phoneticPr fontId="4"/>
  </si>
  <si>
    <t>歯科
衛生士</t>
    <rPh sb="0" eb="1">
      <t>ハ</t>
    </rPh>
    <rPh sb="1" eb="2">
      <t>カ</t>
    </rPh>
    <rPh sb="3" eb="6">
      <t>エイセイシ</t>
    </rPh>
    <phoneticPr fontId="4"/>
  </si>
  <si>
    <t>歯科
技工士</t>
    <rPh sb="0" eb="2">
      <t>シカ</t>
    </rPh>
    <rPh sb="3" eb="6">
      <t>ギコウシ</t>
    </rPh>
    <phoneticPr fontId="4"/>
  </si>
  <si>
    <t>資料：県厚生総務課，医療対策課</t>
    <rPh sb="0" eb="2">
      <t>シリョウ</t>
    </rPh>
    <rPh sb="3" eb="4">
      <t>ケン</t>
    </rPh>
    <rPh sb="4" eb="6">
      <t>コウセイ</t>
    </rPh>
    <rPh sb="6" eb="9">
      <t>ソウムカ</t>
    </rPh>
    <rPh sb="10" eb="12">
      <t>イリョウ</t>
    </rPh>
    <rPh sb="12" eb="14">
      <t>タイサク</t>
    </rPh>
    <rPh sb="14" eb="15">
      <t>カ</t>
    </rPh>
    <phoneticPr fontId="4"/>
  </si>
  <si>
    <t>注）　医師，歯科医師，薬剤師は勤務地における数であり，それ以外は業務従事者届出によるものです。（隔年調査）</t>
    <rPh sb="0" eb="1">
      <t>チュウ</t>
    </rPh>
    <rPh sb="3" eb="5">
      <t>イシ</t>
    </rPh>
    <rPh sb="6" eb="8">
      <t>シカ</t>
    </rPh>
    <rPh sb="8" eb="10">
      <t>イシ</t>
    </rPh>
    <rPh sb="11" eb="14">
      <t>ヤクザイシ</t>
    </rPh>
    <rPh sb="15" eb="18">
      <t>キンムチ</t>
    </rPh>
    <rPh sb="22" eb="23">
      <t>カズ</t>
    </rPh>
    <rPh sb="29" eb="31">
      <t>イガイ</t>
    </rPh>
    <rPh sb="32" eb="34">
      <t>ギョウム</t>
    </rPh>
    <rPh sb="34" eb="37">
      <t>ジュウジシャ</t>
    </rPh>
    <rPh sb="37" eb="39">
      <t>トドケデ</t>
    </rPh>
    <rPh sb="48" eb="50">
      <t>カクネン</t>
    </rPh>
    <rPh sb="50" eb="52">
      <t>チョウサ</t>
    </rPh>
    <phoneticPr fontId="4"/>
  </si>
  <si>
    <t>（単位：人）</t>
    <rPh sb="1" eb="3">
      <t>タンイ</t>
    </rPh>
    <rPh sb="4" eb="5">
      <t>ニン</t>
    </rPh>
    <phoneticPr fontId="4"/>
  </si>
  <si>
    <t>年度別</t>
    <rPh sb="0" eb="2">
      <t>ネンド</t>
    </rPh>
    <rPh sb="2" eb="3">
      <t>ベツ</t>
    </rPh>
    <phoneticPr fontId="4"/>
  </si>
  <si>
    <t>感染症の予防及び感染症の患者に対する医療に関する法律</t>
    <rPh sb="0" eb="3">
      <t>カンセンショウ</t>
    </rPh>
    <rPh sb="4" eb="6">
      <t>ヨボウ</t>
    </rPh>
    <rPh sb="6" eb="7">
      <t>オヨ</t>
    </rPh>
    <rPh sb="8" eb="11">
      <t>カンセンショウ</t>
    </rPh>
    <rPh sb="12" eb="14">
      <t>カンジャ</t>
    </rPh>
    <rPh sb="15" eb="16">
      <t>タイ</t>
    </rPh>
    <rPh sb="18" eb="20">
      <t>イリョウ</t>
    </rPh>
    <rPh sb="21" eb="22">
      <t>カン</t>
    </rPh>
    <rPh sb="24" eb="26">
      <t>ホウリツ</t>
    </rPh>
    <phoneticPr fontId="4"/>
  </si>
  <si>
    <t>食品
衛生法</t>
    <rPh sb="0" eb="2">
      <t>ショクヒン</t>
    </rPh>
    <rPh sb="3" eb="5">
      <t>エイセイ</t>
    </rPh>
    <rPh sb="5" eb="6">
      <t>ホウ</t>
    </rPh>
    <phoneticPr fontId="4"/>
  </si>
  <si>
    <t>1類感染症</t>
    <rPh sb="1" eb="2">
      <t>ルイ</t>
    </rPh>
    <rPh sb="2" eb="5">
      <t>カンセンショウ</t>
    </rPh>
    <phoneticPr fontId="4"/>
  </si>
  <si>
    <t>2　　類　　感　　染　　症</t>
    <rPh sb="3" eb="4">
      <t>ルイ</t>
    </rPh>
    <rPh sb="6" eb="7">
      <t>カン</t>
    </rPh>
    <rPh sb="9" eb="10">
      <t>ソメ</t>
    </rPh>
    <rPh sb="12" eb="13">
      <t>ショウ</t>
    </rPh>
    <phoneticPr fontId="4"/>
  </si>
  <si>
    <t>3　　類　　感　　染　　症</t>
    <rPh sb="3" eb="4">
      <t>ルイ</t>
    </rPh>
    <rPh sb="6" eb="7">
      <t>カン</t>
    </rPh>
    <rPh sb="9" eb="10">
      <t>ソメ</t>
    </rPh>
    <rPh sb="12" eb="13">
      <t>ショウ</t>
    </rPh>
    <phoneticPr fontId="4"/>
  </si>
  <si>
    <t>急性灰白髄炎</t>
    <rPh sb="0" eb="2">
      <t>キュウセイ</t>
    </rPh>
    <rPh sb="2" eb="3">
      <t>ハイ</t>
    </rPh>
    <rPh sb="3" eb="4">
      <t>シロ</t>
    </rPh>
    <rPh sb="4" eb="5">
      <t>ズイ</t>
    </rPh>
    <rPh sb="5" eb="6">
      <t>エン</t>
    </rPh>
    <phoneticPr fontId="4"/>
  </si>
  <si>
    <t>ジフテリア</t>
    <phoneticPr fontId="4"/>
  </si>
  <si>
    <t>重症急性
呼吸器症候群</t>
    <rPh sb="0" eb="2">
      <t>ジュウショウ</t>
    </rPh>
    <rPh sb="2" eb="4">
      <t>キュウセイ</t>
    </rPh>
    <rPh sb="5" eb="7">
      <t>コキュウ</t>
    </rPh>
    <rPh sb="7" eb="8">
      <t>キ</t>
    </rPh>
    <rPh sb="8" eb="11">
      <t>ショウコウグン</t>
    </rPh>
    <phoneticPr fontId="4"/>
  </si>
  <si>
    <t>コレラ</t>
    <phoneticPr fontId="4"/>
  </si>
  <si>
    <t>細菌性赤痢</t>
    <rPh sb="0" eb="2">
      <t>サイキン</t>
    </rPh>
    <rPh sb="2" eb="3">
      <t>セイ</t>
    </rPh>
    <rPh sb="3" eb="5">
      <t>セキリ</t>
    </rPh>
    <phoneticPr fontId="4"/>
  </si>
  <si>
    <t>腸管出血性
大腸菌感染症</t>
    <rPh sb="0" eb="2">
      <t>チョウカン</t>
    </rPh>
    <rPh sb="2" eb="4">
      <t>シュッケツ</t>
    </rPh>
    <rPh sb="4" eb="5">
      <t>セイ</t>
    </rPh>
    <rPh sb="6" eb="9">
      <t>ダイチョウキン</t>
    </rPh>
    <rPh sb="9" eb="12">
      <t>カンセンショウ</t>
    </rPh>
    <phoneticPr fontId="4"/>
  </si>
  <si>
    <t>腸チフス</t>
    <rPh sb="0" eb="1">
      <t>チョウ</t>
    </rPh>
    <phoneticPr fontId="4"/>
  </si>
  <si>
    <t>パラチフス</t>
    <phoneticPr fontId="4"/>
  </si>
  <si>
    <t>食中毒</t>
    <rPh sb="0" eb="3">
      <t>ショクチュウドク</t>
    </rPh>
    <phoneticPr fontId="4"/>
  </si>
  <si>
    <t>36（13）</t>
  </si>
  <si>
    <t xml:space="preserve">     2  「食中毒」は発生地で計上した値です。</t>
    <rPh sb="9" eb="12">
      <t>ショクチュウドク</t>
    </rPh>
    <rPh sb="14" eb="16">
      <t>ハッセイ</t>
    </rPh>
    <rPh sb="16" eb="17">
      <t>チ</t>
    </rPh>
    <rPh sb="18" eb="20">
      <t>ケイジョウ</t>
    </rPh>
    <rPh sb="22" eb="23">
      <t>アタイ</t>
    </rPh>
    <phoneticPr fontId="4"/>
  </si>
  <si>
    <t xml:space="preserve">     3  感染症法については3月31日現在，食品衛生法については12月31日現在です。</t>
    <rPh sb="8" eb="11">
      <t>カンセンショウ</t>
    </rPh>
    <rPh sb="11" eb="12">
      <t>ホウ</t>
    </rPh>
    <rPh sb="18" eb="19">
      <t>ツキ</t>
    </rPh>
    <rPh sb="21" eb="22">
      <t>ヒ</t>
    </rPh>
    <rPh sb="22" eb="24">
      <t>ゲンザイ</t>
    </rPh>
    <phoneticPr fontId="4"/>
  </si>
  <si>
    <t xml:space="preserve">     4  結核の（　　）は潜在性結核感染症です。</t>
    <rPh sb="8" eb="10">
      <t>ケッカク</t>
    </rPh>
    <rPh sb="16" eb="19">
      <t>センザイセイ</t>
    </rPh>
    <rPh sb="19" eb="21">
      <t>ケッカク</t>
    </rPh>
    <rPh sb="21" eb="24">
      <t>カンセンショウ</t>
    </rPh>
    <phoneticPr fontId="4"/>
  </si>
  <si>
    <t>順位</t>
    <rPh sb="0" eb="2">
      <t>ジュンイ</t>
    </rPh>
    <phoneticPr fontId="4"/>
  </si>
  <si>
    <t>死因別</t>
    <rPh sb="0" eb="2">
      <t>シイン</t>
    </rPh>
    <rPh sb="2" eb="3">
      <t>ベツ</t>
    </rPh>
    <phoneticPr fontId="4"/>
  </si>
  <si>
    <t>死亡数</t>
    <rPh sb="0" eb="3">
      <t>シボウスウ</t>
    </rPh>
    <phoneticPr fontId="4"/>
  </si>
  <si>
    <t>割合</t>
    <rPh sb="0" eb="1">
      <t>ワリ</t>
    </rPh>
    <rPh sb="1" eb="2">
      <t>ゴウ</t>
    </rPh>
    <phoneticPr fontId="4"/>
  </si>
  <si>
    <t>総数</t>
    <rPh sb="0" eb="2">
      <t>ソウスウ</t>
    </rPh>
    <phoneticPr fontId="4"/>
  </si>
  <si>
    <t>脳血管疾患</t>
    <rPh sb="0" eb="1">
      <t>ノウ</t>
    </rPh>
    <rPh sb="1" eb="3">
      <t>ケッカン</t>
    </rPh>
    <rPh sb="3" eb="5">
      <t>シッカン</t>
    </rPh>
    <phoneticPr fontId="4"/>
  </si>
  <si>
    <t>肺炎</t>
    <rPh sb="0" eb="2">
      <t>ハイエン</t>
    </rPh>
    <phoneticPr fontId="4"/>
  </si>
  <si>
    <t>老衰</t>
    <rPh sb="0" eb="2">
      <t>ロウスイ</t>
    </rPh>
    <phoneticPr fontId="4"/>
  </si>
  <si>
    <t>不慮の事故</t>
    <rPh sb="0" eb="2">
      <t>フリョ</t>
    </rPh>
    <rPh sb="3" eb="5">
      <t>ジコ</t>
    </rPh>
    <phoneticPr fontId="4"/>
  </si>
  <si>
    <t>自殺</t>
    <rPh sb="0" eb="2">
      <t>ジサツ</t>
    </rPh>
    <phoneticPr fontId="4"/>
  </si>
  <si>
    <t>腎不全</t>
    <rPh sb="0" eb="3">
      <t>ジンフゼン</t>
    </rPh>
    <phoneticPr fontId="4"/>
  </si>
  <si>
    <t>年度別</t>
    <rPh sb="0" eb="1">
      <t>トシ</t>
    </rPh>
    <rPh sb="1" eb="2">
      <t>タビ</t>
    </rPh>
    <rPh sb="2" eb="3">
      <t>ベツ</t>
    </rPh>
    <phoneticPr fontId="4"/>
  </si>
  <si>
    <t>胸部エックス線検査</t>
    <rPh sb="0" eb="2">
      <t>キョウブ</t>
    </rPh>
    <rPh sb="6" eb="7">
      <t>セン</t>
    </rPh>
    <rPh sb="7" eb="9">
      <t>ケンサ</t>
    </rPh>
    <phoneticPr fontId="4"/>
  </si>
  <si>
    <t>資料：保健センター</t>
    <rPh sb="0" eb="2">
      <t>シリョウ</t>
    </rPh>
    <rPh sb="3" eb="5">
      <t>ホケン</t>
    </rPh>
    <phoneticPr fontId="4"/>
  </si>
  <si>
    <t>ポリオ
（生ワクチン）</t>
    <rPh sb="5" eb="6">
      <t>ナマ</t>
    </rPh>
    <phoneticPr fontId="4"/>
  </si>
  <si>
    <t>４種混合</t>
    <rPh sb="1" eb="2">
      <t>シュ</t>
    </rPh>
    <rPh sb="2" eb="4">
      <t>コンゴウ</t>
    </rPh>
    <phoneticPr fontId="4"/>
  </si>
  <si>
    <t>麻しん風しん混合</t>
    <rPh sb="0" eb="1">
      <t>マ</t>
    </rPh>
    <rPh sb="3" eb="4">
      <t>フウ</t>
    </rPh>
    <rPh sb="6" eb="8">
      <t>コンゴウ</t>
    </rPh>
    <phoneticPr fontId="4"/>
  </si>
  <si>
    <t>麻しん</t>
    <rPh sb="0" eb="1">
      <t>マ</t>
    </rPh>
    <phoneticPr fontId="4"/>
  </si>
  <si>
    <t>風しん</t>
    <rPh sb="0" eb="1">
      <t>フウ</t>
    </rPh>
    <phoneticPr fontId="4"/>
  </si>
  <si>
    <t>日本脳炎</t>
    <rPh sb="0" eb="2">
      <t>ニホン</t>
    </rPh>
    <rPh sb="2" eb="4">
      <t>ノウエン</t>
    </rPh>
    <phoneticPr fontId="4"/>
  </si>
  <si>
    <t>水痘</t>
    <rPh sb="0" eb="2">
      <t>スイトウ</t>
    </rPh>
    <phoneticPr fontId="4"/>
  </si>
  <si>
    <t>子宮頸がん</t>
    <rPh sb="0" eb="2">
      <t>シキュウ</t>
    </rPh>
    <rPh sb="2" eb="3">
      <t>ケイ</t>
    </rPh>
    <phoneticPr fontId="4"/>
  </si>
  <si>
    <t>小児肺炎球菌</t>
    <rPh sb="0" eb="2">
      <t>ショウニ</t>
    </rPh>
    <rPh sb="2" eb="4">
      <t>ハイエン</t>
    </rPh>
    <rPh sb="4" eb="6">
      <t>キュウキン</t>
    </rPh>
    <phoneticPr fontId="4"/>
  </si>
  <si>
    <t>高齢者肺炎球菌</t>
    <rPh sb="0" eb="3">
      <t>コウレイシャ</t>
    </rPh>
    <rPh sb="3" eb="5">
      <t>ハイエン</t>
    </rPh>
    <rPh sb="5" eb="7">
      <t>キュウキン</t>
    </rPh>
    <phoneticPr fontId="4"/>
  </si>
  <si>
    <t>24</t>
  </si>
  <si>
    <t>インフルエンザ
６５歳以上</t>
    <rPh sb="10" eb="11">
      <t>サイ</t>
    </rPh>
    <rPh sb="11" eb="13">
      <t>イジョウ</t>
    </rPh>
    <phoneticPr fontId="4"/>
  </si>
  <si>
    <t>インフルエンザ
1歳～13歳未満</t>
    <rPh sb="9" eb="10">
      <t>サイ</t>
    </rPh>
    <rPh sb="13" eb="14">
      <t>サイ</t>
    </rPh>
    <rPh sb="14" eb="16">
      <t>ミマン</t>
    </rPh>
    <phoneticPr fontId="4"/>
  </si>
  <si>
    <t>（1） 休日診療</t>
    <rPh sb="4" eb="6">
      <t>キュウジツ</t>
    </rPh>
    <rPh sb="6" eb="8">
      <t>シンリョウ</t>
    </rPh>
    <phoneticPr fontId="4"/>
  </si>
  <si>
    <t>内科</t>
    <rPh sb="0" eb="2">
      <t>ナイカ</t>
    </rPh>
    <phoneticPr fontId="4"/>
  </si>
  <si>
    <t>小児科</t>
    <rPh sb="0" eb="1">
      <t>ショウ</t>
    </rPh>
    <rPh sb="1" eb="2">
      <t>コ</t>
    </rPh>
    <rPh sb="2" eb="3">
      <t>カ</t>
    </rPh>
    <phoneticPr fontId="4"/>
  </si>
  <si>
    <t>外科</t>
    <rPh sb="0" eb="2">
      <t>ゲカ</t>
    </rPh>
    <phoneticPr fontId="4"/>
  </si>
  <si>
    <t>歯科</t>
    <rPh sb="0" eb="1">
      <t>ハ</t>
    </rPh>
    <rPh sb="1" eb="2">
      <t>カ</t>
    </rPh>
    <phoneticPr fontId="4"/>
  </si>
  <si>
    <t>市内</t>
    <rPh sb="0" eb="2">
      <t>シナイ</t>
    </rPh>
    <phoneticPr fontId="4"/>
  </si>
  <si>
    <t>市外</t>
    <rPh sb="0" eb="2">
      <t>シガイ</t>
    </rPh>
    <phoneticPr fontId="4"/>
  </si>
  <si>
    <t>二次病院
移送</t>
    <rPh sb="0" eb="2">
      <t>ニジ</t>
    </rPh>
    <rPh sb="2" eb="4">
      <t>ビョウイン</t>
    </rPh>
    <rPh sb="5" eb="6">
      <t>ワタル</t>
    </rPh>
    <rPh sb="6" eb="7">
      <t>ソウ</t>
    </rPh>
    <phoneticPr fontId="4"/>
  </si>
  <si>
    <t>（2）　夜間診療</t>
    <rPh sb="4" eb="6">
      <t>ヤカン</t>
    </rPh>
    <rPh sb="6" eb="8">
      <t>シンリョウ</t>
    </rPh>
    <phoneticPr fontId="4"/>
  </si>
  <si>
    <t>注）　二次病院移送には，歯科を含めません。</t>
    <phoneticPr fontId="4"/>
  </si>
  <si>
    <t>　</t>
    <phoneticPr fontId="4"/>
  </si>
  <si>
    <t>（単位：ｔ）</t>
    <rPh sb="1" eb="3">
      <t>タンイ</t>
    </rPh>
    <phoneticPr fontId="4"/>
  </si>
  <si>
    <t>年月</t>
    <rPh sb="0" eb="2">
      <t>ネンゲツ</t>
    </rPh>
    <phoneticPr fontId="4"/>
  </si>
  <si>
    <t>収集量</t>
    <rPh sb="0" eb="2">
      <t>シュウシュウ</t>
    </rPh>
    <rPh sb="2" eb="3">
      <t>リョウ</t>
    </rPh>
    <phoneticPr fontId="4"/>
  </si>
  <si>
    <t>処理量</t>
    <rPh sb="0" eb="2">
      <t>ショリ</t>
    </rPh>
    <rPh sb="2" eb="3">
      <t>リョウ</t>
    </rPh>
    <phoneticPr fontId="4"/>
  </si>
  <si>
    <t>資源ごみ</t>
    <rPh sb="0" eb="2">
      <t>シゲン</t>
    </rPh>
    <phoneticPr fontId="4"/>
  </si>
  <si>
    <t>収集延稼動
人員(人）</t>
    <rPh sb="0" eb="2">
      <t>シュウシュウ</t>
    </rPh>
    <rPh sb="2" eb="3">
      <t>ノ</t>
    </rPh>
    <rPh sb="3" eb="5">
      <t>カドウ</t>
    </rPh>
    <rPh sb="6" eb="8">
      <t>ジンイン</t>
    </rPh>
    <rPh sb="9" eb="10">
      <t>ヒト</t>
    </rPh>
    <phoneticPr fontId="4"/>
  </si>
  <si>
    <t>収集車延台数
（台）</t>
    <rPh sb="0" eb="2">
      <t>シュウシュウ</t>
    </rPh>
    <rPh sb="2" eb="3">
      <t>クルマ</t>
    </rPh>
    <rPh sb="3" eb="4">
      <t>ノ</t>
    </rPh>
    <rPh sb="4" eb="6">
      <t>ダイスウ</t>
    </rPh>
    <rPh sb="8" eb="9">
      <t>ダイ</t>
    </rPh>
    <phoneticPr fontId="4"/>
  </si>
  <si>
    <t>総 数</t>
    <rPh sb="0" eb="1">
      <t>フサ</t>
    </rPh>
    <rPh sb="2" eb="3">
      <t>カズ</t>
    </rPh>
    <phoneticPr fontId="4"/>
  </si>
  <si>
    <t>燃えるごみ</t>
    <rPh sb="0" eb="1">
      <t>モ</t>
    </rPh>
    <phoneticPr fontId="4"/>
  </si>
  <si>
    <t>燃えないごみ</t>
    <rPh sb="0" eb="1">
      <t>モ</t>
    </rPh>
    <phoneticPr fontId="4"/>
  </si>
  <si>
    <t>焼却</t>
    <rPh sb="0" eb="1">
      <t>ヤキ</t>
    </rPh>
    <rPh sb="1" eb="2">
      <t>キャク</t>
    </rPh>
    <phoneticPr fontId="4"/>
  </si>
  <si>
    <t>破砕ごみ</t>
    <rPh sb="0" eb="2">
      <t>ハサイ</t>
    </rPh>
    <phoneticPr fontId="4"/>
  </si>
  <si>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</si>
  <si>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</si>
  <si>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</si>
  <si>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</si>
  <si>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</si>
  <si>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</si>
  <si>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</si>
  <si>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</si>
  <si>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</si>
  <si>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</si>
  <si>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注）1　収集量及び処理量には，外来のじんかい量も含みます。　</t>
    <rPh sb="0" eb="1">
      <t>チュウ</t>
    </rPh>
    <rPh sb="4" eb="6">
      <t>シュウシュウ</t>
    </rPh>
    <rPh sb="6" eb="7">
      <t>リョウ</t>
    </rPh>
    <rPh sb="7" eb="8">
      <t>オヨ</t>
    </rPh>
    <rPh sb="9" eb="11">
      <t>ショリ</t>
    </rPh>
    <rPh sb="11" eb="12">
      <t>リョウ</t>
    </rPh>
    <rPh sb="15" eb="17">
      <t>ガイライ</t>
    </rPh>
    <rPh sb="22" eb="23">
      <t>リョウ</t>
    </rPh>
    <rPh sb="24" eb="25">
      <t>フク</t>
    </rPh>
    <phoneticPr fontId="4"/>
  </si>
  <si>
    <t>資料：清掃事務所</t>
    <rPh sb="0" eb="2">
      <t>シリョウ</t>
    </rPh>
    <rPh sb="3" eb="5">
      <t>セイソウ</t>
    </rPh>
    <rPh sb="5" eb="7">
      <t>ジム</t>
    </rPh>
    <rPh sb="7" eb="8">
      <t>ショ</t>
    </rPh>
    <phoneticPr fontId="4"/>
  </si>
  <si>
    <t>　   2　収集量及び処理量総数には，資源ごみ量を含みます。</t>
    <rPh sb="6" eb="8">
      <t>シュウシュウ</t>
    </rPh>
    <rPh sb="8" eb="9">
      <t>リョウ</t>
    </rPh>
    <rPh sb="9" eb="10">
      <t>オヨ</t>
    </rPh>
    <rPh sb="11" eb="13">
      <t>ショリ</t>
    </rPh>
    <rPh sb="13" eb="14">
      <t>リョウ</t>
    </rPh>
    <rPh sb="14" eb="16">
      <t>ソウスウ</t>
    </rPh>
    <rPh sb="19" eb="21">
      <t>シゲン</t>
    </rPh>
    <rPh sb="23" eb="24">
      <t>リョウ</t>
    </rPh>
    <rPh sb="25" eb="26">
      <t>フク</t>
    </rPh>
    <phoneticPr fontId="4"/>
  </si>
  <si>
    <t xml:space="preserve">          2</t>
    <phoneticPr fontId="4"/>
  </si>
  <si>
    <t>し尿</t>
    <rPh sb="1" eb="2">
      <t>ニョウ</t>
    </rPh>
    <phoneticPr fontId="4"/>
  </si>
  <si>
    <t>浄化槽</t>
    <rPh sb="0" eb="1">
      <t>キヨシ</t>
    </rPh>
    <rPh sb="1" eb="2">
      <t>カ</t>
    </rPh>
    <rPh sb="2" eb="3">
      <t>ソウ</t>
    </rPh>
    <phoneticPr fontId="4"/>
  </si>
  <si>
    <t>資料：衛生管理課</t>
    <rPh sb="0" eb="2">
      <t>シリョウ</t>
    </rPh>
    <rPh sb="3" eb="5">
      <t>エイセイ</t>
    </rPh>
    <rPh sb="5" eb="8">
      <t>カンリカ</t>
    </rPh>
    <phoneticPr fontId="4"/>
  </si>
  <si>
    <t>　（単位：件）</t>
    <rPh sb="2" eb="4">
      <t>タンイ</t>
    </rPh>
    <rPh sb="5" eb="6">
      <t>ケン</t>
    </rPh>
    <phoneticPr fontId="4"/>
  </si>
  <si>
    <t>死体</t>
    <rPh sb="0" eb="2">
      <t>シタイ</t>
    </rPh>
    <phoneticPr fontId="4"/>
  </si>
  <si>
    <t>市内居住</t>
    <rPh sb="0" eb="2">
      <t>シナイ</t>
    </rPh>
    <rPh sb="2" eb="4">
      <t>キョジュウ</t>
    </rPh>
    <phoneticPr fontId="4"/>
  </si>
  <si>
    <t>市外居住</t>
    <rPh sb="0" eb="2">
      <t>シガイ</t>
    </rPh>
    <rPh sb="2" eb="4">
      <t>キョジュウ</t>
    </rPh>
    <phoneticPr fontId="4"/>
  </si>
  <si>
    <t xml:space="preserve">          2</t>
    <phoneticPr fontId="4"/>
  </si>
  <si>
    <t>資料：衛生管理課</t>
  </si>
  <si>
    <t>大気汚染</t>
    <rPh sb="0" eb="2">
      <t>タイキ</t>
    </rPh>
    <rPh sb="2" eb="4">
      <t>オセン</t>
    </rPh>
    <phoneticPr fontId="4"/>
  </si>
  <si>
    <t>悪臭</t>
    <rPh sb="0" eb="2">
      <t>アクシュウ</t>
    </rPh>
    <phoneticPr fontId="4"/>
  </si>
  <si>
    <t>水質汚濁</t>
    <rPh sb="0" eb="2">
      <t>スイシツ</t>
    </rPh>
    <rPh sb="2" eb="4">
      <t>オダク</t>
    </rPh>
    <phoneticPr fontId="4"/>
  </si>
  <si>
    <t>騒音</t>
    <rPh sb="0" eb="2">
      <t>ソウオン</t>
    </rPh>
    <phoneticPr fontId="4"/>
  </si>
  <si>
    <t>振動</t>
    <rPh sb="0" eb="2">
      <t>シンドウ</t>
    </rPh>
    <phoneticPr fontId="4"/>
  </si>
  <si>
    <t>（単位：件）</t>
    <rPh sb="1" eb="3">
      <t>タンイ</t>
    </rPh>
    <rPh sb="4" eb="5">
      <t>ケン</t>
    </rPh>
    <phoneticPr fontId="4"/>
  </si>
  <si>
    <t>その他</t>
    <rPh sb="2" eb="3">
      <t>ホカ</t>
    </rPh>
    <phoneticPr fontId="4"/>
  </si>
  <si>
    <t>資料：環境課</t>
    <rPh sb="0" eb="2">
      <t>シリョウ</t>
    </rPh>
    <rPh sb="3" eb="5">
      <t>カンキョウ</t>
    </rPh>
    <rPh sb="5" eb="6">
      <t>カ</t>
    </rPh>
    <phoneticPr fontId="4"/>
  </si>
  <si>
    <t xml:space="preserve">    24</t>
  </si>
  <si>
    <t>38（19）</t>
  </si>
  <si>
    <t xml:space="preserve">   24</t>
  </si>
  <si>
    <t>成人の風しん</t>
    <rPh sb="0" eb="2">
      <t>セイジン</t>
    </rPh>
    <rPh sb="3" eb="4">
      <t>フウ</t>
    </rPh>
    <phoneticPr fontId="4"/>
  </si>
  <si>
    <t>総数</t>
    <rPh sb="0" eb="1">
      <t>ソウスウ</t>
    </rPh>
    <phoneticPr fontId="4"/>
  </si>
  <si>
    <t>悪性新生物</t>
    <rPh sb="0" eb="2">
      <t>アクセイ</t>
    </rPh>
    <rPh sb="2" eb="5">
      <t>シンセイブツ</t>
    </rPh>
    <phoneticPr fontId="4"/>
  </si>
  <si>
    <t>心疾患</t>
    <rPh sb="0" eb="3">
      <t>シンシッカン</t>
    </rPh>
    <phoneticPr fontId="4"/>
  </si>
  <si>
    <t>糖尿病</t>
    <rPh sb="0" eb="3">
      <t>トウニョウビョウ</t>
    </rPh>
    <phoneticPr fontId="4"/>
  </si>
  <si>
    <t>肝疾患</t>
    <rPh sb="0" eb="3">
      <t>カンシッカン</t>
    </rPh>
    <phoneticPr fontId="4"/>
  </si>
  <si>
    <t>その他の死因</t>
    <rPh sb="2" eb="3">
      <t>ホカ</t>
    </rPh>
    <rPh sb="4" eb="6">
      <t>シイン</t>
    </rPh>
    <phoneticPr fontId="4"/>
  </si>
  <si>
    <t xml:space="preserve">    25</t>
  </si>
  <si>
    <t>35（10）</t>
  </si>
  <si>
    <t>25</t>
  </si>
  <si>
    <t>26</t>
  </si>
  <si>
    <t xml:space="preserve">   25</t>
  </si>
  <si>
    <t>28(6)</t>
  </si>
  <si>
    <t>ヒブ</t>
  </si>
  <si>
    <t>ＢＣＧ</t>
  </si>
  <si>
    <t>３種混合</t>
    <rPh sb="1" eb="2">
      <t>シュ</t>
    </rPh>
    <rPh sb="2" eb="4">
      <t>コンゴウ</t>
    </rPh>
    <phoneticPr fontId="4"/>
  </si>
  <si>
    <t>ポリオ
（不活化ワクチン）</t>
    <rPh sb="5" eb="6">
      <t>フ</t>
    </rPh>
    <rPh sb="6" eb="8">
      <t>カツカ</t>
    </rPh>
    <phoneticPr fontId="4"/>
  </si>
  <si>
    <t>２種混合</t>
    <rPh sb="1" eb="2">
      <t>シュ</t>
    </rPh>
    <rPh sb="2" eb="4">
      <t>コンゴウ</t>
    </rPh>
    <phoneticPr fontId="4"/>
  </si>
  <si>
    <t>おたふくかぜ</t>
  </si>
  <si>
    <t>資料：保健センター</t>
    <phoneticPr fontId="3"/>
  </si>
  <si>
    <t>　　 　2　平成26年10月から，おたふくかぜ予防接種の対象年齢を，「2歳以上4歳未満」から「1歳以上4歳未満」に変更しました。</t>
    <rPh sb="23" eb="25">
      <t>ヨボウ</t>
    </rPh>
    <rPh sb="25" eb="27">
      <t>セッシュ</t>
    </rPh>
    <rPh sb="28" eb="30">
      <t>タイショウ</t>
    </rPh>
    <rPh sb="30" eb="32">
      <t>ネンレイ</t>
    </rPh>
    <rPh sb="36" eb="39">
      <t>サイイジョウ</t>
    </rPh>
    <rPh sb="40" eb="43">
      <t>サイミマン</t>
    </rPh>
    <rPh sb="48" eb="51">
      <t>サイイジョウ</t>
    </rPh>
    <rPh sb="52" eb="55">
      <t>サイミマン</t>
    </rPh>
    <rPh sb="57" eb="59">
      <t>ヘンコウ</t>
    </rPh>
    <phoneticPr fontId="4"/>
  </si>
  <si>
    <t>注）　1　平成26年10月から，水痘，高齢者肺炎球菌の予防接種が定期接種になりました。</t>
    <rPh sb="16" eb="18">
      <t>スイトウ</t>
    </rPh>
    <rPh sb="19" eb="22">
      <t>コウレイシャ</t>
    </rPh>
    <rPh sb="22" eb="24">
      <t>ハイエン</t>
    </rPh>
    <rPh sb="24" eb="26">
      <t>キュウキン</t>
    </rPh>
    <rPh sb="27" eb="29">
      <t>ヨボウ</t>
    </rPh>
    <rPh sb="29" eb="31">
      <t>セッシュ</t>
    </rPh>
    <rPh sb="32" eb="34">
      <t>テイキ</t>
    </rPh>
    <rPh sb="34" eb="36">
      <t>セッシュ</t>
    </rPh>
    <phoneticPr fontId="4"/>
  </si>
  <si>
    <t>　　　　　 高齢者肺炎球菌予防接種の任意接種については，引き続き継続しております。</t>
    <phoneticPr fontId="3"/>
  </si>
  <si>
    <t>資料：厚生労働省　「人口動態統計」，県厚生総務課　「茨城県保健福祉統計年報」</t>
    <rPh sb="0" eb="2">
      <t>シリョウ</t>
    </rPh>
    <rPh sb="18" eb="19">
      <t>ケン</t>
    </rPh>
    <rPh sb="19" eb="21">
      <t>コウセイ</t>
    </rPh>
    <rPh sb="21" eb="23">
      <t>ソウム</t>
    </rPh>
    <rPh sb="23" eb="24">
      <t>カ</t>
    </rPh>
    <rPh sb="26" eb="28">
      <t>イバラキ</t>
    </rPh>
    <rPh sb="28" eb="29">
      <t>ケン</t>
    </rPh>
    <rPh sb="29" eb="31">
      <t>ホケン</t>
    </rPh>
    <rPh sb="31" eb="33">
      <t>フクシ</t>
    </rPh>
    <rPh sb="33" eb="35">
      <t>トウケイ</t>
    </rPh>
    <rPh sb="35" eb="37">
      <t>ネンポウ</t>
    </rPh>
    <phoneticPr fontId="4"/>
  </si>
  <si>
    <t>（1）定期接種</t>
    <rPh sb="3" eb="5">
      <t>テイキ</t>
    </rPh>
    <rPh sb="5" eb="7">
      <t>セッシュ</t>
    </rPh>
    <phoneticPr fontId="3"/>
  </si>
  <si>
    <t>（2）任意接種</t>
    <rPh sb="3" eb="5">
      <t>ニンイ</t>
    </rPh>
    <rPh sb="5" eb="7">
      <t>セッシュ</t>
    </rPh>
    <phoneticPr fontId="3"/>
  </si>
  <si>
    <t xml:space="preserve"> 平成 23 年</t>
    <rPh sb="1" eb="3">
      <t>ヘイセイ</t>
    </rPh>
    <rPh sb="6" eb="7">
      <t>ネン</t>
    </rPh>
    <phoneticPr fontId="4"/>
  </si>
  <si>
    <t xml:space="preserve">    26</t>
  </si>
  <si>
    <r>
      <t xml:space="preserve">   </t>
    </r>
    <r>
      <rPr>
        <sz val="11"/>
        <color theme="1"/>
        <rFont val="ＭＳ Ｐゴシック"/>
        <family val="2"/>
        <charset val="128"/>
        <scheme val="minor"/>
      </rPr>
      <t xml:space="preserve"> </t>
    </r>
    <r>
      <rPr>
        <sz val="11"/>
        <rFont val="ＭＳ Ｐゴシック"/>
        <family val="3"/>
        <charset val="128"/>
      </rPr>
      <t>2</t>
    </r>
    <r>
      <rPr>
        <sz val="11"/>
        <color theme="1"/>
        <rFont val="ＭＳ Ｐゴシック"/>
        <family val="3"/>
        <charset val="128"/>
        <scheme val="minor"/>
      </rPr>
      <t>7</t>
    </r>
    <phoneticPr fontId="4"/>
  </si>
  <si>
    <t>平成18年</t>
    <rPh sb="0" eb="2">
      <t>ヘイセイ</t>
    </rPh>
    <rPh sb="4" eb="5">
      <t>ネン</t>
    </rPh>
    <phoneticPr fontId="4"/>
  </si>
  <si>
    <t xml:space="preserve">    20</t>
  </si>
  <si>
    <t xml:space="preserve">    22</t>
  </si>
  <si>
    <r>
      <t xml:space="preserve"> </t>
    </r>
    <r>
      <rPr>
        <sz val="11"/>
        <color theme="1"/>
        <rFont val="ＭＳ Ｐゴシック"/>
        <family val="2"/>
        <charset val="128"/>
        <scheme val="minor"/>
      </rPr>
      <t xml:space="preserve">   </t>
    </r>
    <r>
      <rPr>
        <sz val="11"/>
        <rFont val="ＭＳ Ｐゴシック"/>
        <family val="3"/>
        <charset val="128"/>
      </rPr>
      <t>26</t>
    </r>
    <phoneticPr fontId="4"/>
  </si>
  <si>
    <t>平成 23 年度</t>
    <rPh sb="0" eb="2">
      <t>ヘイセイ</t>
    </rPh>
    <rPh sb="6" eb="7">
      <t>ネン</t>
    </rPh>
    <rPh sb="7" eb="8">
      <t>ド</t>
    </rPh>
    <phoneticPr fontId="4"/>
  </si>
  <si>
    <r>
      <t>2</t>
    </r>
    <r>
      <rPr>
        <sz val="11"/>
        <color theme="1"/>
        <rFont val="ＭＳ Ｐゴシック"/>
        <family val="3"/>
        <charset val="128"/>
        <scheme val="minor"/>
      </rPr>
      <t>7</t>
    </r>
    <phoneticPr fontId="4"/>
  </si>
  <si>
    <t>平　成　25　年</t>
  </si>
  <si>
    <t>27</t>
  </si>
  <si>
    <t>27</t>
    <phoneticPr fontId="3"/>
  </si>
  <si>
    <t>平成 23 年</t>
    <rPh sb="0" eb="2">
      <t>ヘイセイ</t>
    </rPh>
    <rPh sb="6" eb="7">
      <t>ネン</t>
    </rPh>
    <phoneticPr fontId="4"/>
  </si>
  <si>
    <t xml:space="preserve">   26</t>
  </si>
  <si>
    <r>
      <t xml:space="preserve"> </t>
    </r>
    <r>
      <rPr>
        <sz val="11"/>
        <color theme="1"/>
        <rFont val="ＭＳ Ｐゴシック"/>
        <family val="2"/>
        <charset val="128"/>
        <scheme val="minor"/>
      </rPr>
      <t xml:space="preserve">  </t>
    </r>
    <r>
      <rPr>
        <sz val="11"/>
        <rFont val="ＭＳ Ｐゴシック"/>
        <family val="3"/>
        <charset val="128"/>
      </rPr>
      <t>2</t>
    </r>
    <r>
      <rPr>
        <sz val="11"/>
        <color theme="1"/>
        <rFont val="ＭＳ Ｐゴシック"/>
        <family val="3"/>
        <charset val="128"/>
        <scheme val="minor"/>
      </rPr>
      <t>7</t>
    </r>
    <phoneticPr fontId="4"/>
  </si>
  <si>
    <t>平成27年1月</t>
    <rPh sb="0" eb="2">
      <t>ヘイセイ</t>
    </rPh>
    <rPh sb="4" eb="5">
      <t>ネン</t>
    </rPh>
    <rPh sb="6" eb="7">
      <t>ガツ</t>
    </rPh>
    <phoneticPr fontId="4"/>
  </si>
  <si>
    <r>
      <t xml:space="preserve">   2</t>
    </r>
    <r>
      <rPr>
        <sz val="11"/>
        <color theme="1"/>
        <rFont val="ＭＳ Ｐゴシック"/>
        <family val="3"/>
        <charset val="128"/>
        <scheme val="minor"/>
      </rPr>
      <t>7</t>
    </r>
    <phoneticPr fontId="4"/>
  </si>
  <si>
    <r>
      <t xml:space="preserve"> </t>
    </r>
    <r>
      <rPr>
        <sz val="11"/>
        <color theme="1"/>
        <rFont val="ＭＳ Ｐゴシック"/>
        <family val="2"/>
        <charset val="128"/>
        <scheme val="minor"/>
      </rPr>
      <t xml:space="preserve">  27</t>
    </r>
    <phoneticPr fontId="4"/>
  </si>
  <si>
    <t>平　成　26　年</t>
    <phoneticPr fontId="4"/>
  </si>
  <si>
    <t>大動脈瘤及び解離</t>
    <rPh sb="0" eb="3">
      <t>ダイドウミャク</t>
    </rPh>
    <rPh sb="3" eb="4">
      <t>リュウ</t>
    </rPh>
    <rPh sb="4" eb="5">
      <t>オヨ</t>
    </rPh>
    <rPh sb="6" eb="8">
      <t>カイリ</t>
    </rPh>
    <phoneticPr fontId="4"/>
  </si>
  <si>
    <r>
      <t>2</t>
    </r>
    <r>
      <rPr>
        <sz val="11"/>
        <color theme="1"/>
        <rFont val="ＭＳ Ｐゴシック"/>
        <family val="3"/>
        <charset val="128"/>
      </rPr>
      <t>7</t>
    </r>
    <phoneticPr fontId="4"/>
  </si>
  <si>
    <r>
      <t>2</t>
    </r>
    <r>
      <rPr>
        <sz val="11"/>
        <color theme="1"/>
        <rFont val="ＭＳ Ｐゴシック"/>
        <family val="3"/>
        <charset val="128"/>
      </rPr>
      <t>7</t>
    </r>
    <phoneticPr fontId="4"/>
  </si>
  <si>
    <t xml:space="preserve">                -</t>
    <phoneticPr fontId="3"/>
  </si>
  <si>
    <t>（単位：㎘）</t>
    <rPh sb="1" eb="3">
      <t>タンイ</t>
    </rPh>
    <phoneticPr fontId="4"/>
  </si>
  <si>
    <t>浄化槽汚泥</t>
    <rPh sb="0" eb="1">
      <t>キヨシ</t>
    </rPh>
    <rPh sb="1" eb="2">
      <t>カ</t>
    </rPh>
    <rPh sb="2" eb="3">
      <t>ソウ</t>
    </rPh>
    <rPh sb="3" eb="5">
      <t>オデイ</t>
    </rPh>
    <phoneticPr fontId="4"/>
  </si>
  <si>
    <t xml:space="preserve">          2</t>
    <phoneticPr fontId="4"/>
  </si>
  <si>
    <t xml:space="preserve">          2</t>
    <phoneticPr fontId="4"/>
  </si>
  <si>
    <t>資料：大洗、鉾田、水戸環境組合</t>
    <rPh sb="0" eb="2">
      <t>シリョウ</t>
    </rPh>
    <rPh sb="3" eb="5">
      <t>オオアライ</t>
    </rPh>
    <rPh sb="6" eb="8">
      <t>ホコタ</t>
    </rPh>
    <rPh sb="9" eb="11">
      <t>ミト</t>
    </rPh>
    <rPh sb="11" eb="13">
      <t>カンキョウ</t>
    </rPh>
    <rPh sb="13" eb="15">
      <t>クミアイ</t>
    </rPh>
    <phoneticPr fontId="4"/>
  </si>
  <si>
    <t>資料：茨城地方広域環境事務組合</t>
    <rPh sb="0" eb="2">
      <t>シリョウ</t>
    </rPh>
    <rPh sb="3" eb="5">
      <t>イバラキ</t>
    </rPh>
    <rPh sb="5" eb="7">
      <t>チホウ</t>
    </rPh>
    <rPh sb="7" eb="9">
      <t>コウイキ</t>
    </rPh>
    <rPh sb="9" eb="11">
      <t>カンキョウ</t>
    </rPh>
    <rPh sb="11" eb="13">
      <t>ジム</t>
    </rPh>
    <rPh sb="13" eb="15">
      <t>クミアイ</t>
    </rPh>
    <phoneticPr fontId="4"/>
  </si>
  <si>
    <r>
      <t xml:space="preserve">   </t>
    </r>
    <r>
      <rPr>
        <sz val="11"/>
        <rFont val="ＭＳ Ｐゴシック"/>
        <family val="3"/>
        <charset val="128"/>
      </rPr>
      <t>2</t>
    </r>
    <r>
      <rPr>
        <sz val="11"/>
        <color theme="1"/>
        <rFont val="ＭＳ Ｐゴシック"/>
        <family val="3"/>
        <charset val="128"/>
      </rPr>
      <t>7</t>
    </r>
    <phoneticPr fontId="4"/>
  </si>
  <si>
    <t>100　医療関係施設数・病床数</t>
    <rPh sb="4" eb="6">
      <t>イリョウ</t>
    </rPh>
    <rPh sb="6" eb="8">
      <t>カンケイ</t>
    </rPh>
    <rPh sb="8" eb="10">
      <t>シセツ</t>
    </rPh>
    <rPh sb="10" eb="11">
      <t>スウ</t>
    </rPh>
    <rPh sb="12" eb="14">
      <t>ビョウショウ</t>
    </rPh>
    <rPh sb="14" eb="15">
      <t>スウ</t>
    </rPh>
    <phoneticPr fontId="4"/>
  </si>
  <si>
    <t>101　医療業務関係者数</t>
    <rPh sb="4" eb="6">
      <t>イリョウ</t>
    </rPh>
    <rPh sb="6" eb="8">
      <t>ギョウム</t>
    </rPh>
    <rPh sb="8" eb="11">
      <t>カンケイシャ</t>
    </rPh>
    <rPh sb="11" eb="12">
      <t>スウ</t>
    </rPh>
    <phoneticPr fontId="4"/>
  </si>
  <si>
    <t>102　感染症（1類～3類）及び食中毒発生状況</t>
    <rPh sb="4" eb="7">
      <t>カンセンショウ</t>
    </rPh>
    <rPh sb="9" eb="10">
      <t>ルイ</t>
    </rPh>
    <rPh sb="12" eb="13">
      <t>ルイ</t>
    </rPh>
    <rPh sb="14" eb="15">
      <t>オヨ</t>
    </rPh>
    <rPh sb="16" eb="19">
      <t>ショクチュウドク</t>
    </rPh>
    <rPh sb="19" eb="21">
      <t>ハッセイ</t>
    </rPh>
    <rPh sb="21" eb="23">
      <t>ジョウキョウ</t>
    </rPh>
    <phoneticPr fontId="4"/>
  </si>
  <si>
    <t>103　死因別死亡順位</t>
    <rPh sb="4" eb="6">
      <t>シイン</t>
    </rPh>
    <rPh sb="6" eb="7">
      <t>ベツ</t>
    </rPh>
    <rPh sb="7" eb="9">
      <t>シボウ</t>
    </rPh>
    <rPh sb="9" eb="11">
      <t>ジュンイ</t>
    </rPh>
    <phoneticPr fontId="4"/>
  </si>
  <si>
    <t>104　感染症予防状況</t>
    <rPh sb="4" eb="7">
      <t>カンセンショウ</t>
    </rPh>
    <rPh sb="7" eb="9">
      <t>ヨボウ</t>
    </rPh>
    <rPh sb="9" eb="11">
      <t>ジョウキョウ</t>
    </rPh>
    <phoneticPr fontId="4"/>
  </si>
  <si>
    <t>105　予防接種実施状況</t>
    <rPh sb="4" eb="6">
      <t>ヨボウ</t>
    </rPh>
    <rPh sb="6" eb="8">
      <t>セッシュ</t>
    </rPh>
    <rPh sb="8" eb="10">
      <t>ジッシ</t>
    </rPh>
    <rPh sb="10" eb="12">
      <t>ジョウキョウ</t>
    </rPh>
    <phoneticPr fontId="4"/>
  </si>
  <si>
    <t>106　休日・夜間緊急診療所利用状況</t>
    <rPh sb="4" eb="6">
      <t>キュウジツ</t>
    </rPh>
    <rPh sb="7" eb="9">
      <t>ヤカン</t>
    </rPh>
    <rPh sb="9" eb="11">
      <t>キンキュウ</t>
    </rPh>
    <rPh sb="11" eb="14">
      <t>シンリョウジョ</t>
    </rPh>
    <rPh sb="14" eb="16">
      <t>リヨウ</t>
    </rPh>
    <rPh sb="16" eb="18">
      <t>ジョウキョウ</t>
    </rPh>
    <phoneticPr fontId="4"/>
  </si>
  <si>
    <t>107　ごみ処理状況</t>
    <rPh sb="6" eb="8">
      <t>ショリ</t>
    </rPh>
    <rPh sb="8" eb="10">
      <t>ジョウキョウ</t>
    </rPh>
    <phoneticPr fontId="4"/>
  </si>
  <si>
    <t>108　し尿処理状況</t>
    <rPh sb="4" eb="6">
      <t>シニョウ</t>
    </rPh>
    <rPh sb="6" eb="8">
      <t>ショリ</t>
    </rPh>
    <rPh sb="8" eb="10">
      <t>ジョウキョウ</t>
    </rPh>
    <phoneticPr fontId="4"/>
  </si>
  <si>
    <t>109 火葬場使用状況</t>
    <rPh sb="4" eb="6">
      <t>カソウ</t>
    </rPh>
    <rPh sb="6" eb="7">
      <t>ジョウ</t>
    </rPh>
    <rPh sb="7" eb="9">
      <t>シヨウ</t>
    </rPh>
    <rPh sb="9" eb="11">
      <t>ジョウキョウ</t>
    </rPh>
    <phoneticPr fontId="4"/>
  </si>
  <si>
    <t>110　公害苦情処理件数</t>
    <rPh sb="4" eb="6">
      <t>コウガイ</t>
    </rPh>
    <rPh sb="6" eb="8">
      <t>クジョウ</t>
    </rPh>
    <rPh sb="8" eb="10">
      <t>ショリ</t>
    </rPh>
    <rPh sb="10" eb="12">
      <t>ケンスウ</t>
    </rPh>
    <phoneticPr fontId="4"/>
  </si>
  <si>
    <t>注）1　「1類感染症」の疾患の内訳（感染症法の一部改正（平成15年11月5日施行）により疾患の追加あり）は，エボラ出血熱，クリミア・コンゴ出血熱，</t>
    <rPh sb="0" eb="1">
      <t>チュウ</t>
    </rPh>
    <rPh sb="6" eb="7">
      <t>ルイ</t>
    </rPh>
    <rPh sb="7" eb="10">
      <t>カンセンショウ</t>
    </rPh>
    <rPh sb="12" eb="14">
      <t>シッカン</t>
    </rPh>
    <rPh sb="15" eb="17">
      <t>ウチワケ</t>
    </rPh>
    <rPh sb="18" eb="21">
      <t>カンセンショウ</t>
    </rPh>
    <rPh sb="21" eb="22">
      <t>ホウ</t>
    </rPh>
    <rPh sb="23" eb="25">
      <t>イチブ</t>
    </rPh>
    <rPh sb="25" eb="27">
      <t>カイセイ</t>
    </rPh>
    <rPh sb="28" eb="30">
      <t>ヘイセイ</t>
    </rPh>
    <rPh sb="32" eb="33">
      <t>ネン</t>
    </rPh>
    <rPh sb="35" eb="36">
      <t>ツキ</t>
    </rPh>
    <rPh sb="37" eb="38">
      <t>ヒ</t>
    </rPh>
    <rPh sb="38" eb="40">
      <t>シコウ</t>
    </rPh>
    <rPh sb="44" eb="45">
      <t>シツ</t>
    </rPh>
    <rPh sb="45" eb="46">
      <t>ワズラ</t>
    </rPh>
    <rPh sb="47" eb="49">
      <t>ツイカ</t>
    </rPh>
    <rPh sb="57" eb="59">
      <t>シュッケツ</t>
    </rPh>
    <rPh sb="59" eb="60">
      <t>ネツ</t>
    </rPh>
    <phoneticPr fontId="4"/>
  </si>
  <si>
    <t>　　　ペスト，マールブルグ病，ラッサ熱，重症急性呼吸器症候群（SARS）及び痘そう（天然痘）の7つです。</t>
    <rPh sb="20" eb="22">
      <t>ジュウショウ</t>
    </rPh>
    <rPh sb="22" eb="24">
      <t>キュウセイ</t>
    </rPh>
    <rPh sb="24" eb="27">
      <t>コキュウキ</t>
    </rPh>
    <rPh sb="27" eb="30">
      <t>ショウコウグン</t>
    </rPh>
    <rPh sb="36" eb="37">
      <t>オヨ</t>
    </rPh>
    <rPh sb="38" eb="39">
      <t>トウ</t>
    </rPh>
    <rPh sb="42" eb="45">
      <t>テンネントウ</t>
    </rPh>
    <phoneticPr fontId="4"/>
  </si>
  <si>
    <t>注）　総数には不詳を含みます。</t>
    <rPh sb="0" eb="1">
      <t>チュウ</t>
    </rPh>
    <rPh sb="3" eb="5">
      <t>ソウスウ</t>
    </rPh>
    <rPh sb="7" eb="9">
      <t>フショウ</t>
    </rPh>
    <rPh sb="10" eb="11">
      <t>フク</t>
    </rPh>
    <phoneticPr fontId="3"/>
  </si>
  <si>
    <t>（1)　旧水戸地区</t>
    <rPh sb="4" eb="5">
      <t>キュウ</t>
    </rPh>
    <rPh sb="5" eb="7">
      <t>ミト</t>
    </rPh>
    <rPh sb="7" eb="9">
      <t>チク</t>
    </rPh>
    <phoneticPr fontId="3"/>
  </si>
  <si>
    <t>（2)　旧常澄地区</t>
    <rPh sb="4" eb="5">
      <t>キュウ</t>
    </rPh>
    <rPh sb="5" eb="7">
      <t>ツネズミ</t>
    </rPh>
    <rPh sb="7" eb="9">
      <t>チク</t>
    </rPh>
    <phoneticPr fontId="3"/>
  </si>
  <si>
    <t>（3)　旧内原地区</t>
    <rPh sb="4" eb="5">
      <t>キュウ</t>
    </rPh>
    <rPh sb="5" eb="7">
      <t>ウチハラ</t>
    </rPh>
    <rPh sb="7" eb="9">
      <t>チク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</si>
</sst>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 #,##0_ ;_ * \-#,##0_ ;_ * &quot;-&quot;_ ;_ @_ "/>
    <numFmt numFmtId="176" formatCode="#,##0_);\(#,##0\)"/>
    <numFmt numFmtId="177" formatCode="#,##0.0_ "/>
    <numFmt numFmtId="178" formatCode="_ * #,##0.0_ ;_ * \-#,##0.0_ ;_ * &quot;-&quot;?_ ;_ @_ "/>
    <numFmt numFmtId="179" formatCode="#,##0_ "/>
    <numFmt numFmtId="180" formatCode="#,##0_);[Red]\(#,##0\)"/>
    <numFmt numFmtId="181" formatCode="0;0;"/>
  </numFmts>
  <fonts count="16" x14ac:knownFonts="1">
    <font>
      <sz val="11"/>
      <color theme="1"/>
      <name val="ＭＳ Ｐゴシック"/>
      <family val="2"/>
      <charset val="128"/>
      <scheme val="minor"/>
    </font>
    <font>
      <sz val="11"/>
      <color theme="1"/>
      <name val="ＭＳ Ｐゴシック"/>
      <family val="2"/>
      <charset val="128"/>
      <scheme val="minor"/>
    </font>
    <font>
      <b/>
      <sz val="12"/>
      <name val="ＭＳ Ｐゴシック"/>
      <family val="3"/>
      <charset val="128"/>
    </font>
    <font>
      <sz val="6"/>
      <name val="ＭＳ Ｐゴシック"/>
      <family val="2"/>
      <charset val="128"/>
      <scheme val="minor"/>
    </font>
    <font>
      <sz val="6"/>
      <name val="ＭＳ Ｐゴシック"/>
      <family val="3"/>
      <charset val="128"/>
    </font>
    <font>
      <sz val="12"/>
      <name val="ＭＳ Ｐ明朝"/>
      <family val="1"/>
      <charset val="128"/>
    </font>
    <font>
      <sz val="11"/>
      <name val="ＭＳ Ｐ明朝"/>
      <family val="1"/>
      <charset val="128"/>
    </font>
    <font>
      <sz val="8"/>
      <name val="ＭＳ Ｐ明朝"/>
      <family val="1"/>
      <charset val="128"/>
    </font>
    <font>
      <sz val="11"/>
      <name val="ＭＳ Ｐゴシック"/>
      <family val="3"/>
      <charset val="128"/>
    </font>
    <font>
      <sz val="10"/>
      <name val="ＭＳ Ｐ明朝"/>
      <family val="1"/>
      <charset val="128"/>
    </font>
    <font>
      <sz val="9"/>
      <name val="ＭＳ Ｐ明朝"/>
      <family val="1"/>
      <charset val="128"/>
    </font>
    <font>
      <sz val="9"/>
      <name val="ＭＳ Ｐゴシック"/>
      <family val="3"/>
      <charset val="128"/>
    </font>
    <font>
      <sz val="10.5"/>
      <name val="ＭＳ Ｐ明朝"/>
      <family val="1"/>
      <charset val="128"/>
    </font>
    <font>
      <sz val="11"/>
      <color theme="1"/>
      <name val="ＭＳ Ｐゴシック"/>
      <family val="3"/>
      <charset val="128"/>
      <scheme val="minor"/>
    </font>
    <font>
      <sz val="10"/>
      <color theme="1"/>
      <name val="ＭＳ Ｐ明朝"/>
      <family val="1"/>
      <charset val="128"/>
    </font>
    <font>
      <sz val="11"/>
      <color theme="1"/>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theme="0"/>
        <bgColor indexed="64"/>
      </patternFill>
    </fill>
  </fills>
  <borders count="38">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8">
    <xf numFmtId="0" fontId="0" fillId="0" borderId="0" xfId="0">
      <alignment vertical="center"/>
    </xf>
    <xf numFmtId="0" fontId="2" fillId="0" borderId="0" xfId="0" applyFont="1" applyAlignment="1">
      <alignment vertical="center"/>
    </xf>
    <xf numFmtId="0" fontId="5" fillId="0" borderId="0" xfId="0" applyFont="1" applyAlignment="1"/>
    <xf numFmtId="0" fontId="6" fillId="0" borderId="0" xfId="0" applyFont="1" applyAlignment="1"/>
    <xf numFmtId="0" fontId="6" fillId="0" borderId="0" xfId="0" applyFont="1" applyFill="1" applyAlignment="1"/>
    <xf numFmtId="0" fontId="6" fillId="0" borderId="0" xfId="0" applyFont="1" applyAlignment="1">
      <alignment horizontal="right" vertical="center"/>
    </xf>
    <xf numFmtId="0" fontId="6" fillId="2" borderId="7" xfId="0" applyFont="1" applyFill="1" applyBorder="1" applyAlignment="1">
      <alignment horizontal="distributed" justifyLastLine="1"/>
    </xf>
    <xf numFmtId="0" fontId="6" fillId="2" borderId="4" xfId="0" applyFont="1" applyFill="1" applyBorder="1" applyAlignment="1">
      <alignment horizontal="distributed" justifyLastLine="1"/>
    </xf>
    <xf numFmtId="0" fontId="6" fillId="2" borderId="5" xfId="0" applyFont="1" applyFill="1" applyBorder="1" applyAlignment="1">
      <alignment horizontal="distributed" vertical="center" justifyLastLine="1"/>
    </xf>
    <xf numFmtId="0" fontId="7" fillId="2" borderId="5" xfId="0" applyFont="1" applyFill="1" applyBorder="1" applyAlignment="1">
      <alignment horizontal="distributed" vertical="center" justifyLastLine="1"/>
    </xf>
    <xf numFmtId="49" fontId="6" fillId="2" borderId="8" xfId="0" applyNumberFormat="1" applyFont="1" applyFill="1" applyBorder="1" applyAlignment="1">
      <alignment horizontal="center" vertical="center"/>
    </xf>
    <xf numFmtId="41" fontId="6" fillId="0" borderId="9" xfId="1" applyNumberFormat="1" applyFont="1" applyFill="1" applyBorder="1" applyAlignment="1">
      <alignment vertical="center"/>
    </xf>
    <xf numFmtId="41" fontId="6" fillId="0" borderId="0" xfId="1" applyNumberFormat="1" applyFont="1" applyFill="1" applyBorder="1" applyAlignment="1">
      <alignment vertical="center"/>
    </xf>
    <xf numFmtId="41" fontId="6" fillId="0" borderId="0" xfId="1" applyNumberFormat="1" applyFont="1" applyFill="1" applyBorder="1" applyAlignment="1">
      <alignment horizontal="right" vertical="center"/>
    </xf>
    <xf numFmtId="41" fontId="6" fillId="0" borderId="0" xfId="1" applyNumberFormat="1" applyFont="1" applyFill="1" applyBorder="1" applyAlignment="1">
      <alignment horizontal="center" vertical="center"/>
    </xf>
    <xf numFmtId="41" fontId="6" fillId="0" borderId="0" xfId="1" applyNumberFormat="1" applyFont="1" applyBorder="1" applyAlignment="1">
      <alignment horizontal="right" vertical="center"/>
    </xf>
    <xf numFmtId="49" fontId="6" fillId="2" borderId="10" xfId="0" applyNumberFormat="1" applyFont="1" applyFill="1" applyBorder="1" applyAlignment="1">
      <alignment horizontal="center" vertical="center"/>
    </xf>
    <xf numFmtId="49" fontId="8" fillId="2" borderId="11" xfId="0" applyNumberFormat="1" applyFont="1" applyFill="1" applyBorder="1" applyAlignment="1">
      <alignment horizontal="center" vertical="center"/>
    </xf>
    <xf numFmtId="41" fontId="8" fillId="0" borderId="12" xfId="1" applyNumberFormat="1" applyFont="1" applyFill="1" applyBorder="1" applyAlignment="1">
      <alignment vertical="center"/>
    </xf>
    <xf numFmtId="41" fontId="8" fillId="0" borderId="13" xfId="1" applyNumberFormat="1" applyFont="1" applyFill="1" applyBorder="1" applyAlignment="1">
      <alignment vertical="center"/>
    </xf>
    <xf numFmtId="41" fontId="8" fillId="0" borderId="13" xfId="1" applyNumberFormat="1" applyFont="1" applyFill="1" applyBorder="1" applyAlignment="1">
      <alignment horizontal="right" vertical="center"/>
    </xf>
    <xf numFmtId="41" fontId="8" fillId="0" borderId="13" xfId="1" applyNumberFormat="1" applyFont="1" applyFill="1" applyBorder="1" applyAlignment="1">
      <alignment horizontal="center" vertical="center"/>
    </xf>
    <xf numFmtId="41" fontId="8" fillId="0" borderId="13" xfId="1" applyNumberFormat="1" applyFont="1" applyBorder="1" applyAlignment="1">
      <alignment horizontal="right" vertical="center"/>
    </xf>
    <xf numFmtId="0" fontId="8" fillId="0" borderId="0" xfId="0" applyFont="1" applyAlignment="1"/>
    <xf numFmtId="0" fontId="9" fillId="0" borderId="0" xfId="0" applyFont="1" applyAlignment="1">
      <alignment vertical="center"/>
    </xf>
    <xf numFmtId="0" fontId="9" fillId="0" borderId="0" xfId="0" applyFont="1" applyAlignment="1"/>
    <xf numFmtId="0" fontId="6" fillId="0" borderId="0" xfId="0" applyFont="1" applyBorder="1" applyAlignment="1">
      <alignment horizontal="right" vertical="center"/>
    </xf>
    <xf numFmtId="41" fontId="6" fillId="3" borderId="14" xfId="1" applyNumberFormat="1" applyFont="1" applyFill="1" applyBorder="1" applyAlignment="1">
      <alignment vertical="center"/>
    </xf>
    <xf numFmtId="41" fontId="6" fillId="0" borderId="15" xfId="1" applyNumberFormat="1" applyFont="1" applyFill="1" applyBorder="1" applyAlignment="1">
      <alignment vertical="center"/>
    </xf>
    <xf numFmtId="41" fontId="6" fillId="3" borderId="9" xfId="1" applyNumberFormat="1" applyFont="1" applyFill="1" applyBorder="1" applyAlignment="1">
      <alignment vertical="center"/>
    </xf>
    <xf numFmtId="176" fontId="6" fillId="3" borderId="9" xfId="1" applyNumberFormat="1" applyFont="1" applyFill="1" applyBorder="1" applyAlignment="1">
      <alignment horizontal="right" vertical="center"/>
    </xf>
    <xf numFmtId="176" fontId="8" fillId="3" borderId="12" xfId="1" applyNumberFormat="1" applyFont="1" applyFill="1" applyBorder="1" applyAlignment="1">
      <alignment horizontal="right" vertical="center"/>
    </xf>
    <xf numFmtId="0" fontId="9" fillId="0" borderId="0" xfId="0" applyFont="1" applyBorder="1" applyAlignment="1">
      <alignment horizontal="right" vertical="center"/>
    </xf>
    <xf numFmtId="0" fontId="6" fillId="0" borderId="0" xfId="0" applyFont="1" applyAlignment="1">
      <alignment horizontal="right"/>
    </xf>
    <xf numFmtId="0" fontId="9" fillId="2" borderId="5" xfId="0" applyNumberFormat="1" applyFont="1" applyFill="1" applyBorder="1" applyAlignment="1">
      <alignment horizontal="distributed" vertical="center" justifyLastLine="1"/>
    </xf>
    <xf numFmtId="0" fontId="6" fillId="2" borderId="5" xfId="0" applyNumberFormat="1" applyFont="1" applyFill="1" applyBorder="1" applyAlignment="1">
      <alignment horizontal="distributed" vertical="center" justifyLastLine="1"/>
    </xf>
    <xf numFmtId="0" fontId="9" fillId="2" borderId="5" xfId="0" applyNumberFormat="1" applyFont="1" applyFill="1" applyBorder="1" applyAlignment="1">
      <alignment horizontal="distributed" vertical="center" wrapText="1" justifyLastLine="1"/>
    </xf>
    <xf numFmtId="0" fontId="9" fillId="2" borderId="6" xfId="0" applyNumberFormat="1" applyFont="1" applyFill="1" applyBorder="1" applyAlignment="1">
      <alignment horizontal="distributed" vertical="center" wrapText="1" justifyLastLine="1"/>
    </xf>
    <xf numFmtId="0" fontId="6" fillId="2" borderId="18" xfId="0" applyNumberFormat="1" applyFont="1" applyFill="1" applyBorder="1" applyAlignment="1">
      <alignment horizontal="distributed" vertical="center" justifyLastLine="1"/>
    </xf>
    <xf numFmtId="41" fontId="6" fillId="0" borderId="9" xfId="0" applyNumberFormat="1" applyFont="1" applyBorder="1" applyAlignment="1">
      <alignment horizontal="right" vertical="center"/>
    </xf>
    <xf numFmtId="41" fontId="6" fillId="0" borderId="0" xfId="0" applyNumberFormat="1" applyFont="1" applyBorder="1" applyAlignment="1">
      <alignment horizontal="right" vertical="center"/>
    </xf>
    <xf numFmtId="41" fontId="6" fillId="0" borderId="0" xfId="0" applyNumberFormat="1" applyFont="1" applyBorder="1" applyAlignment="1">
      <alignment vertical="center"/>
    </xf>
    <xf numFmtId="49" fontId="6" fillId="2" borderId="10" xfId="0" quotePrefix="1" applyNumberFormat="1" applyFont="1" applyFill="1" applyBorder="1" applyAlignment="1">
      <alignment horizontal="center" vertical="center"/>
    </xf>
    <xf numFmtId="49" fontId="8" fillId="2" borderId="11" xfId="0" quotePrefix="1" applyNumberFormat="1" applyFont="1" applyFill="1" applyBorder="1" applyAlignment="1">
      <alignment horizontal="center" vertical="center"/>
    </xf>
    <xf numFmtId="41" fontId="8" fillId="0" borderId="12" xfId="0" applyNumberFormat="1" applyFont="1" applyBorder="1" applyAlignment="1">
      <alignment horizontal="right" vertical="center"/>
    </xf>
    <xf numFmtId="41" fontId="8" fillId="0" borderId="13" xfId="0" applyNumberFormat="1" applyFont="1" applyBorder="1" applyAlignment="1">
      <alignment horizontal="right" vertical="center"/>
    </xf>
    <xf numFmtId="41" fontId="8" fillId="0" borderId="13" xfId="0" applyNumberFormat="1" applyFont="1" applyBorder="1" applyAlignment="1">
      <alignment vertical="center"/>
    </xf>
    <xf numFmtId="0" fontId="9" fillId="0" borderId="0" xfId="0" applyFont="1" applyAlignment="1">
      <alignment horizontal="right" vertical="center"/>
    </xf>
    <xf numFmtId="0" fontId="6" fillId="0" borderId="0" xfId="0" applyFont="1" applyAlignment="1">
      <alignment horizontal="left" vertical="center"/>
    </xf>
    <xf numFmtId="0" fontId="6" fillId="0" borderId="0" xfId="0" quotePrefix="1" applyFont="1" applyAlignment="1">
      <alignment horizontal="left" vertical="center"/>
    </xf>
    <xf numFmtId="0" fontId="6" fillId="0" borderId="5" xfId="0" applyFont="1" applyFill="1" applyBorder="1" applyAlignment="1">
      <alignment horizontal="distributed" vertical="center" justifyLastLine="1"/>
    </xf>
    <xf numFmtId="0" fontId="6" fillId="0" borderId="6" xfId="0" quotePrefix="1" applyFont="1" applyFill="1" applyBorder="1" applyAlignment="1">
      <alignment horizontal="distributed" vertical="center" justifyLastLine="1"/>
    </xf>
    <xf numFmtId="177" fontId="8" fillId="3" borderId="8" xfId="0" applyNumberFormat="1" applyFont="1" applyFill="1" applyBorder="1" applyAlignment="1">
      <alignment horizontal="right" vertical="center"/>
    </xf>
    <xf numFmtId="41" fontId="8" fillId="0" borderId="14" xfId="1" applyNumberFormat="1" applyFont="1" applyBorder="1" applyAlignment="1">
      <alignment horizontal="right" vertical="center"/>
    </xf>
    <xf numFmtId="177" fontId="8" fillId="0" borderId="15" xfId="0" applyNumberFormat="1" applyFont="1" applyBorder="1" applyAlignment="1">
      <alignment horizontal="right" vertical="center"/>
    </xf>
    <xf numFmtId="177" fontId="8" fillId="3" borderId="24" xfId="0" applyNumberFormat="1" applyFont="1" applyFill="1" applyBorder="1" applyAlignment="1">
      <alignment horizontal="right" vertical="center"/>
    </xf>
    <xf numFmtId="0" fontId="8" fillId="2" borderId="24" xfId="0" quotePrefix="1" applyFont="1" applyFill="1" applyBorder="1" applyAlignment="1">
      <alignment horizontal="distributed" vertical="center" wrapText="1"/>
    </xf>
    <xf numFmtId="41" fontId="6" fillId="3" borderId="10" xfId="0" applyNumberFormat="1" applyFont="1" applyFill="1" applyBorder="1" applyAlignment="1">
      <alignment horizontal="right" vertical="center"/>
    </xf>
    <xf numFmtId="41" fontId="6" fillId="0" borderId="9" xfId="1" applyNumberFormat="1" applyFont="1" applyBorder="1" applyAlignment="1">
      <alignment horizontal="right" vertical="center"/>
    </xf>
    <xf numFmtId="178" fontId="6" fillId="0" borderId="0" xfId="0" applyNumberFormat="1" applyFont="1" applyBorder="1" applyAlignment="1">
      <alignment horizontal="right" vertical="center"/>
    </xf>
    <xf numFmtId="41" fontId="6" fillId="3" borderId="25" xfId="0" applyNumberFormat="1" applyFont="1" applyFill="1" applyBorder="1" applyAlignment="1">
      <alignment horizontal="right" vertical="center"/>
    </xf>
    <xf numFmtId="0" fontId="6" fillId="2" borderId="25" xfId="0" applyFont="1" applyFill="1" applyBorder="1" applyAlignment="1">
      <alignment horizontal="distributed" vertical="center" wrapText="1"/>
    </xf>
    <xf numFmtId="41" fontId="6" fillId="3" borderId="10" xfId="0" applyNumberFormat="1" applyFont="1" applyFill="1" applyBorder="1" applyAlignment="1">
      <alignment vertical="center"/>
    </xf>
    <xf numFmtId="41" fontId="6" fillId="3" borderId="25" xfId="0" applyNumberFormat="1" applyFont="1" applyFill="1" applyBorder="1" applyAlignment="1">
      <alignment vertical="center"/>
    </xf>
    <xf numFmtId="178" fontId="6" fillId="3" borderId="11" xfId="0" applyNumberFormat="1" applyFont="1" applyFill="1" applyBorder="1" applyAlignment="1">
      <alignment horizontal="right" vertical="center"/>
    </xf>
    <xf numFmtId="41" fontId="6" fillId="0" borderId="12" xfId="0" applyNumberFormat="1" applyFont="1" applyBorder="1" applyAlignment="1">
      <alignment horizontal="right" vertical="center"/>
    </xf>
    <xf numFmtId="178" fontId="6" fillId="0" borderId="13" xfId="0" applyNumberFormat="1" applyFont="1" applyBorder="1" applyAlignment="1">
      <alignment horizontal="right" vertical="center"/>
    </xf>
    <xf numFmtId="178" fontId="6" fillId="3" borderId="26" xfId="0" applyNumberFormat="1" applyFont="1" applyFill="1" applyBorder="1" applyAlignment="1">
      <alignment horizontal="right" vertical="center"/>
    </xf>
    <xf numFmtId="0" fontId="6" fillId="2" borderId="26" xfId="0" applyFont="1" applyFill="1" applyBorder="1" applyAlignment="1">
      <alignment horizontal="distributed" vertical="center" wrapText="1"/>
    </xf>
    <xf numFmtId="0" fontId="6" fillId="0" borderId="0" xfId="0" quotePrefix="1" applyFont="1" applyFill="1" applyBorder="1" applyAlignment="1">
      <alignment vertical="center" justifyLastLine="1"/>
    </xf>
    <xf numFmtId="0" fontId="6" fillId="0" borderId="0" xfId="0" applyFont="1" applyFill="1" applyBorder="1" applyAlignment="1">
      <alignment vertical="center" justifyLastLine="1"/>
    </xf>
    <xf numFmtId="41" fontId="8" fillId="0" borderId="0" xfId="1" applyNumberFormat="1" applyFont="1" applyFill="1" applyBorder="1" applyAlignment="1">
      <alignment horizontal="right" vertical="center"/>
    </xf>
    <xf numFmtId="0" fontId="5" fillId="0" borderId="0" xfId="0" quotePrefix="1" applyFont="1" applyAlignment="1">
      <alignment vertical="center"/>
    </xf>
    <xf numFmtId="0" fontId="12" fillId="0" borderId="0" xfId="0" applyFont="1" applyAlignment="1"/>
    <xf numFmtId="0" fontId="12" fillId="0" borderId="0" xfId="0" quotePrefix="1" applyFont="1" applyAlignment="1">
      <alignment horizontal="left" vertical="top"/>
    </xf>
    <xf numFmtId="0" fontId="6" fillId="0" borderId="0" xfId="0" quotePrefix="1" applyFont="1" applyAlignment="1">
      <alignment horizontal="left" vertical="top"/>
    </xf>
    <xf numFmtId="0" fontId="5" fillId="0" borderId="0" xfId="0" applyFont="1" applyAlignment="1">
      <alignment vertical="center"/>
    </xf>
    <xf numFmtId="0" fontId="6" fillId="0" borderId="0" xfId="0" applyFont="1" applyAlignment="1">
      <alignment vertical="center"/>
    </xf>
    <xf numFmtId="0" fontId="6" fillId="0" borderId="0" xfId="0" applyFont="1" applyFill="1" applyBorder="1" applyAlignment="1">
      <alignment vertical="center"/>
    </xf>
    <xf numFmtId="0" fontId="2" fillId="0" borderId="0" xfId="1" applyNumberFormat="1" applyFont="1" applyAlignment="1">
      <alignment vertical="center"/>
    </xf>
    <xf numFmtId="38" fontId="5" fillId="0" borderId="0" xfId="1" applyFont="1" applyAlignment="1"/>
    <xf numFmtId="38" fontId="6" fillId="0" borderId="0" xfId="1" applyFont="1" applyAlignment="1"/>
    <xf numFmtId="38" fontId="6" fillId="0" borderId="0" xfId="1" applyFont="1" applyAlignment="1">
      <alignment horizontal="right"/>
    </xf>
    <xf numFmtId="0" fontId="6" fillId="0" borderId="0" xfId="1" applyNumberFormat="1" applyFont="1" applyAlignment="1">
      <alignment horizontal="right" vertical="center"/>
    </xf>
    <xf numFmtId="38" fontId="6" fillId="2" borderId="5" xfId="1" quotePrefix="1" applyFont="1" applyFill="1" applyBorder="1" applyAlignment="1">
      <alignment horizontal="distributed" vertical="center" justifyLastLine="1"/>
    </xf>
    <xf numFmtId="38" fontId="6" fillId="2" borderId="5" xfId="1" applyFont="1" applyFill="1" applyBorder="1" applyAlignment="1">
      <alignment horizontal="distributed" vertical="center" justifyLastLine="1"/>
    </xf>
    <xf numFmtId="38" fontId="9" fillId="2" borderId="5" xfId="1" applyFont="1" applyFill="1" applyBorder="1" applyAlignment="1">
      <alignment horizontal="distributed" vertical="center" justifyLastLine="1"/>
    </xf>
    <xf numFmtId="49" fontId="8" fillId="2" borderId="10" xfId="0" applyNumberFormat="1" applyFont="1" applyFill="1" applyBorder="1" applyAlignment="1">
      <alignment horizontal="center" vertical="center"/>
    </xf>
    <xf numFmtId="38" fontId="8" fillId="0" borderId="0" xfId="1" applyFont="1" applyAlignment="1"/>
    <xf numFmtId="49" fontId="6" fillId="0" borderId="10" xfId="1" applyNumberFormat="1" applyFont="1" applyFill="1" applyBorder="1" applyAlignment="1">
      <alignment horizontal="center" vertical="center"/>
    </xf>
    <xf numFmtId="49" fontId="6" fillId="2" borderId="10" xfId="1" quotePrefix="1" applyNumberFormat="1" applyFont="1" applyFill="1" applyBorder="1" applyAlignment="1">
      <alignment horizontal="center" vertical="center"/>
    </xf>
    <xf numFmtId="49" fontId="6" fillId="2" borderId="10" xfId="1" applyNumberFormat="1" applyFont="1" applyFill="1" applyBorder="1" applyAlignment="1">
      <alignment horizontal="center" vertical="center"/>
    </xf>
    <xf numFmtId="49" fontId="6" fillId="2" borderId="11" xfId="1" applyNumberFormat="1" applyFont="1" applyFill="1" applyBorder="1" applyAlignment="1">
      <alignment horizontal="center" vertical="center"/>
    </xf>
    <xf numFmtId="38" fontId="6" fillId="0" borderId="0" xfId="1" applyFont="1" applyAlignment="1">
      <alignment horizontal="left" vertical="center"/>
    </xf>
    <xf numFmtId="38" fontId="9" fillId="0" borderId="0" xfId="1" applyFont="1" applyAlignment="1"/>
    <xf numFmtId="0" fontId="6" fillId="0" borderId="0" xfId="1" applyNumberFormat="1" applyFont="1" applyBorder="1" applyAlignment="1">
      <alignment horizontal="right" vertical="center"/>
    </xf>
    <xf numFmtId="38" fontId="6" fillId="0" borderId="0" xfId="1" quotePrefix="1" applyFont="1" applyAlignment="1">
      <alignment horizontal="left" vertical="center"/>
    </xf>
    <xf numFmtId="0" fontId="6" fillId="0" borderId="0" xfId="0" quotePrefix="1" applyFont="1" applyAlignment="1">
      <alignment horizontal="right" vertical="center"/>
    </xf>
    <xf numFmtId="41" fontId="8" fillId="0" borderId="0" xfId="1" applyNumberFormat="1" applyFont="1" applyFill="1" applyBorder="1" applyAlignment="1">
      <alignment vertical="center"/>
    </xf>
    <xf numFmtId="49" fontId="6" fillId="0" borderId="10" xfId="0" applyNumberFormat="1" applyFont="1" applyFill="1" applyBorder="1" applyAlignment="1"/>
    <xf numFmtId="41" fontId="6" fillId="0" borderId="0" xfId="1" applyNumberFormat="1" applyFont="1" applyBorder="1" applyAlignment="1">
      <alignment vertical="center"/>
    </xf>
    <xf numFmtId="41" fontId="6" fillId="0" borderId="13" xfId="1" applyNumberFormat="1" applyFont="1" applyBorder="1" applyAlignment="1">
      <alignment horizontal="right" vertical="center"/>
    </xf>
    <xf numFmtId="41" fontId="6" fillId="0" borderId="0" xfId="0" applyNumberFormat="1" applyFont="1" applyFill="1" applyBorder="1" applyAlignment="1">
      <alignment horizontal="right" vertical="center"/>
    </xf>
    <xf numFmtId="180" fontId="6" fillId="0" borderId="0" xfId="1" applyNumberFormat="1" applyFont="1" applyBorder="1" applyAlignment="1">
      <alignment vertical="center"/>
    </xf>
    <xf numFmtId="180" fontId="8" fillId="0" borderId="0" xfId="1" applyNumberFormat="1" applyFont="1" applyBorder="1" applyAlignment="1">
      <alignment vertical="center"/>
    </xf>
    <xf numFmtId="41" fontId="6" fillId="0" borderId="13" xfId="0" applyNumberFormat="1" applyFont="1" applyFill="1" applyBorder="1" applyAlignment="1">
      <alignment horizontal="right" vertical="center"/>
    </xf>
    <xf numFmtId="181" fontId="6" fillId="0" borderId="0" xfId="1" applyNumberFormat="1" applyFont="1" applyFill="1" applyBorder="1" applyAlignment="1">
      <alignment vertical="center"/>
    </xf>
    <xf numFmtId="41" fontId="6" fillId="0" borderId="14" xfId="1" applyNumberFormat="1" applyFont="1" applyFill="1" applyBorder="1" applyAlignment="1">
      <alignment vertical="center"/>
    </xf>
    <xf numFmtId="41" fontId="6" fillId="0" borderId="15" xfId="1" applyNumberFormat="1" applyFont="1" applyFill="1" applyBorder="1" applyAlignment="1">
      <alignment horizontal="right" vertical="center"/>
    </xf>
    <xf numFmtId="41" fontId="6" fillId="0" borderId="14" xfId="1" applyNumberFormat="1" applyFont="1" applyFill="1" applyBorder="1" applyAlignment="1">
      <alignment horizontal="right" vertical="center"/>
    </xf>
    <xf numFmtId="41" fontId="6" fillId="0" borderId="9" xfId="1" applyNumberFormat="1" applyFont="1" applyFill="1" applyBorder="1" applyAlignment="1">
      <alignment horizontal="right" vertical="center"/>
    </xf>
    <xf numFmtId="0" fontId="0" fillId="0" borderId="0" xfId="0" applyFont="1">
      <alignment vertical="center"/>
    </xf>
    <xf numFmtId="49" fontId="8" fillId="4" borderId="0" xfId="0" applyNumberFormat="1" applyFont="1" applyFill="1" applyBorder="1" applyAlignment="1">
      <alignment horizontal="center" vertical="center"/>
    </xf>
    <xf numFmtId="0" fontId="14" fillId="0" borderId="0" xfId="0" applyFont="1" applyAlignment="1">
      <alignment vertical="center"/>
    </xf>
    <xf numFmtId="0" fontId="6" fillId="0" borderId="0" xfId="0" quotePrefix="1" applyFont="1" applyAlignment="1"/>
    <xf numFmtId="0" fontId="6" fillId="2" borderId="5" xfId="0" applyFont="1" applyFill="1" applyBorder="1" applyAlignment="1">
      <alignment horizontal="distributed" vertical="center" wrapText="1" justifyLastLine="1"/>
    </xf>
    <xf numFmtId="41" fontId="8" fillId="0" borderId="12" xfId="1" applyNumberFormat="1" applyFont="1" applyFill="1" applyBorder="1" applyAlignment="1">
      <alignment horizontal="right" vertical="center"/>
    </xf>
    <xf numFmtId="0" fontId="6" fillId="0" borderId="0" xfId="0" applyFont="1" applyFill="1" applyBorder="1" applyAlignment="1"/>
    <xf numFmtId="0" fontId="6" fillId="0" borderId="0" xfId="0" quotePrefix="1" applyFont="1" applyFill="1" applyBorder="1" applyAlignment="1">
      <alignment horizontal="right" vertical="center"/>
    </xf>
    <xf numFmtId="49" fontId="6" fillId="0" borderId="0" xfId="1" applyNumberFormat="1" applyFont="1" applyFill="1" applyBorder="1" applyAlignment="1">
      <alignment horizontal="center" vertical="center"/>
    </xf>
    <xf numFmtId="0" fontId="6" fillId="0" borderId="0" xfId="0" applyFont="1" applyFill="1" applyBorder="1" applyAlignment="1">
      <alignment horizontal="distributed" vertical="center" justifyLastLine="1"/>
    </xf>
    <xf numFmtId="0" fontId="6" fillId="2" borderId="5" xfId="0" applyFont="1" applyFill="1" applyBorder="1" applyAlignment="1">
      <alignment horizontal="distributed" vertical="center" justifyLastLine="1"/>
    </xf>
    <xf numFmtId="41" fontId="6" fillId="0" borderId="32" xfId="1" applyNumberFormat="1" applyFont="1" applyFill="1" applyBorder="1" applyAlignment="1">
      <alignment vertical="center"/>
    </xf>
    <xf numFmtId="41" fontId="6" fillId="0" borderId="33" xfId="1" applyNumberFormat="1" applyFont="1" applyFill="1" applyBorder="1" applyAlignment="1">
      <alignment vertical="center"/>
    </xf>
    <xf numFmtId="41" fontId="8" fillId="0" borderId="34" xfId="1" applyNumberFormat="1" applyFont="1" applyFill="1" applyBorder="1" applyAlignment="1">
      <alignment vertical="center"/>
    </xf>
    <xf numFmtId="41" fontId="6" fillId="0" borderId="35" xfId="1" applyNumberFormat="1" applyFont="1" applyFill="1" applyBorder="1" applyAlignment="1">
      <alignment vertical="center"/>
    </xf>
    <xf numFmtId="41" fontId="6" fillId="0" borderId="36" xfId="1" applyNumberFormat="1" applyFont="1" applyFill="1" applyBorder="1" applyAlignment="1">
      <alignment vertical="center"/>
    </xf>
    <xf numFmtId="41" fontId="8" fillId="0" borderId="37" xfId="1" applyNumberFormat="1" applyFont="1" applyFill="1" applyBorder="1" applyAlignment="1">
      <alignment vertical="center"/>
    </xf>
    <xf numFmtId="41" fontId="6" fillId="0" borderId="32" xfId="1" applyNumberFormat="1" applyFont="1" applyFill="1" applyBorder="1" applyAlignment="1">
      <alignment horizontal="right" vertical="center"/>
    </xf>
    <xf numFmtId="41" fontId="6" fillId="0" borderId="33" xfId="1" applyNumberFormat="1" applyFont="1" applyFill="1" applyBorder="1" applyAlignment="1">
      <alignment horizontal="right" vertical="center"/>
    </xf>
    <xf numFmtId="41" fontId="8" fillId="0" borderId="34" xfId="1" applyNumberFormat="1" applyFont="1" applyFill="1" applyBorder="1" applyAlignment="1">
      <alignment horizontal="right" vertical="center"/>
    </xf>
    <xf numFmtId="41" fontId="6" fillId="0" borderId="14" xfId="1" applyNumberFormat="1" applyFont="1" applyBorder="1" applyAlignment="1">
      <alignment horizontal="right" vertical="center"/>
    </xf>
    <xf numFmtId="41" fontId="6" fillId="0" borderId="15" xfId="1" applyNumberFormat="1" applyFont="1" applyBorder="1" applyAlignment="1">
      <alignment horizontal="right" vertical="center"/>
    </xf>
    <xf numFmtId="179" fontId="6" fillId="0" borderId="9" xfId="0" applyNumberFormat="1" applyFont="1" applyBorder="1" applyAlignment="1">
      <alignment vertical="center"/>
    </xf>
    <xf numFmtId="179" fontId="6" fillId="0" borderId="0" xfId="0" applyNumberFormat="1" applyFont="1" applyBorder="1" applyAlignment="1">
      <alignment vertical="center"/>
    </xf>
    <xf numFmtId="179" fontId="8" fillId="0" borderId="9" xfId="0" applyNumberFormat="1" applyFont="1" applyBorder="1" applyAlignment="1">
      <alignment vertical="center"/>
    </xf>
    <xf numFmtId="179" fontId="8" fillId="0" borderId="0" xfId="0" applyNumberFormat="1" applyFont="1" applyBorder="1" applyAlignment="1">
      <alignment vertical="center"/>
    </xf>
    <xf numFmtId="179" fontId="6" fillId="0" borderId="9" xfId="0" applyNumberFormat="1" applyFont="1" applyFill="1" applyBorder="1" applyAlignment="1">
      <alignment vertical="center"/>
    </xf>
    <xf numFmtId="179" fontId="6" fillId="0" borderId="0" xfId="0" applyNumberFormat="1" applyFont="1" applyFill="1" applyBorder="1" applyAlignment="1">
      <alignment vertical="center"/>
    </xf>
    <xf numFmtId="179" fontId="6" fillId="0" borderId="0" xfId="0" applyNumberFormat="1" applyFont="1" applyBorder="1" applyAlignment="1">
      <alignment horizontal="left" vertical="center"/>
    </xf>
    <xf numFmtId="179" fontId="6" fillId="0" borderId="12" xfId="0" applyNumberFormat="1" applyFont="1" applyFill="1" applyBorder="1" applyAlignment="1">
      <alignment vertical="center"/>
    </xf>
    <xf numFmtId="179" fontId="6" fillId="0" borderId="13" xfId="0" applyNumberFormat="1" applyFont="1" applyFill="1" applyBorder="1" applyAlignment="1">
      <alignment vertical="center"/>
    </xf>
    <xf numFmtId="179" fontId="6" fillId="0" borderId="13" xfId="0" applyNumberFormat="1" applyFont="1" applyBorder="1" applyAlignment="1">
      <alignment vertical="center"/>
    </xf>
    <xf numFmtId="179" fontId="6" fillId="0" borderId="13" xfId="0" applyNumberFormat="1" applyFont="1" applyBorder="1" applyAlignment="1">
      <alignment horizontal="left" vertical="center"/>
    </xf>
    <xf numFmtId="178" fontId="6" fillId="0" borderId="15" xfId="1" applyNumberFormat="1" applyFont="1" applyFill="1" applyBorder="1" applyAlignment="1">
      <alignment vertical="center"/>
    </xf>
    <xf numFmtId="178" fontId="6" fillId="0" borderId="15" xfId="1" applyNumberFormat="1" applyFont="1" applyBorder="1" applyAlignment="1">
      <alignment vertical="center"/>
    </xf>
    <xf numFmtId="178" fontId="6" fillId="0" borderId="0" xfId="1" applyNumberFormat="1" applyFont="1" applyFill="1" applyBorder="1" applyAlignment="1">
      <alignment vertical="center"/>
    </xf>
    <xf numFmtId="178" fontId="6" fillId="0" borderId="0" xfId="1" applyNumberFormat="1" applyFont="1" applyBorder="1" applyAlignment="1">
      <alignment vertical="center"/>
    </xf>
    <xf numFmtId="178" fontId="8" fillId="0" borderId="0" xfId="1" applyNumberFormat="1" applyFont="1" applyFill="1" applyBorder="1" applyAlignment="1">
      <alignment vertical="center"/>
    </xf>
    <xf numFmtId="178" fontId="8" fillId="0" borderId="0" xfId="1" applyNumberFormat="1" applyFont="1" applyBorder="1" applyAlignment="1">
      <alignment vertical="center"/>
    </xf>
    <xf numFmtId="178" fontId="6" fillId="0" borderId="0" xfId="1" applyNumberFormat="1" applyFont="1" applyBorder="1" applyAlignment="1">
      <alignment horizontal="right" vertical="center"/>
    </xf>
    <xf numFmtId="178" fontId="6" fillId="0" borderId="13" xfId="1" applyNumberFormat="1" applyFont="1" applyBorder="1" applyAlignment="1">
      <alignment vertical="center"/>
    </xf>
    <xf numFmtId="178" fontId="6" fillId="0" borderId="13" xfId="1" applyNumberFormat="1" applyFont="1" applyBorder="1" applyAlignment="1">
      <alignment horizontal="right" vertical="center"/>
    </xf>
    <xf numFmtId="49" fontId="15" fillId="2" borderId="10" xfId="0" applyNumberFormat="1" applyFont="1" applyFill="1" applyBorder="1" applyAlignment="1">
      <alignment horizontal="center" vertical="center"/>
    </xf>
    <xf numFmtId="0" fontId="6" fillId="2" borderId="6" xfId="0" quotePrefix="1" applyFont="1" applyFill="1" applyBorder="1" applyAlignment="1">
      <alignment horizontal="distributed" vertical="center" justifyLastLine="1"/>
    </xf>
    <xf numFmtId="41" fontId="6" fillId="0" borderId="13" xfId="1" applyNumberFormat="1" applyFont="1" applyBorder="1" applyAlignment="1">
      <alignment vertical="center"/>
    </xf>
    <xf numFmtId="41" fontId="6" fillId="0" borderId="15" xfId="0" applyNumberFormat="1" applyFont="1" applyFill="1" applyBorder="1" applyAlignment="1">
      <alignment horizontal="right" vertical="center"/>
    </xf>
    <xf numFmtId="41" fontId="8" fillId="3" borderId="12" xfId="1" applyNumberFormat="1" applyFont="1" applyFill="1" applyBorder="1" applyAlignment="1">
      <alignment vertical="center"/>
    </xf>
    <xf numFmtId="0" fontId="6" fillId="2" borderId="5" xfId="0" applyFont="1" applyFill="1" applyBorder="1" applyAlignment="1">
      <alignment horizontal="distributed" vertical="center" justifyLastLine="1"/>
    </xf>
    <xf numFmtId="0" fontId="6" fillId="2" borderId="6" xfId="0" applyFont="1" applyFill="1" applyBorder="1" applyAlignment="1">
      <alignment horizontal="distributed" vertical="center" justifyLastLine="1"/>
    </xf>
    <xf numFmtId="41" fontId="6" fillId="0" borderId="14" xfId="0" applyNumberFormat="1" applyFont="1" applyFill="1" applyBorder="1" applyAlignment="1">
      <alignment horizontal="right" vertical="center"/>
    </xf>
    <xf numFmtId="0" fontId="6" fillId="2" borderId="3" xfId="0" quotePrefix="1" applyFont="1" applyFill="1" applyBorder="1" applyAlignment="1">
      <alignment horizontal="distributed" vertical="center" wrapText="1" justifyLastLine="1"/>
    </xf>
    <xf numFmtId="0" fontId="6" fillId="2" borderId="6" xfId="0" applyFont="1" applyFill="1" applyBorder="1" applyAlignment="1">
      <alignment horizontal="distributed" vertical="center" wrapText="1" justifyLastLine="1"/>
    </xf>
    <xf numFmtId="0" fontId="6" fillId="2" borderId="5" xfId="0" applyFont="1" applyFill="1" applyBorder="1" applyAlignment="1">
      <alignment horizontal="distributed" vertical="center" justifyLastLine="1"/>
    </xf>
    <xf numFmtId="0" fontId="6" fillId="2" borderId="5" xfId="0" quotePrefix="1" applyFont="1" applyFill="1" applyBorder="1" applyAlignment="1">
      <alignment horizontal="distributed" vertical="center" justifyLastLine="1"/>
    </xf>
    <xf numFmtId="0" fontId="6" fillId="2" borderId="6" xfId="0" applyFont="1" applyFill="1" applyBorder="1" applyAlignment="1">
      <alignment horizontal="distributed" vertical="center" justifyLastLine="1"/>
    </xf>
    <xf numFmtId="0" fontId="6" fillId="2" borderId="2" xfId="0" applyFont="1" applyFill="1" applyBorder="1" applyAlignment="1">
      <alignment horizontal="distributed" vertical="center" justifyLastLine="1"/>
    </xf>
    <xf numFmtId="0" fontId="6" fillId="2" borderId="1" xfId="0" quotePrefix="1" applyFont="1" applyFill="1" applyBorder="1" applyAlignment="1">
      <alignment horizontal="distributed" vertical="center" justifyLastLine="1"/>
    </xf>
    <xf numFmtId="0" fontId="6" fillId="2" borderId="4" xfId="0" applyFont="1" applyFill="1" applyBorder="1" applyAlignment="1">
      <alignment horizontal="distributed" vertical="center" justifyLastLine="1"/>
    </xf>
    <xf numFmtId="0" fontId="6" fillId="2" borderId="2" xfId="0" quotePrefix="1" applyFont="1" applyFill="1" applyBorder="1" applyAlignment="1">
      <alignment horizontal="distributed" vertical="center" justifyLastLine="1"/>
    </xf>
    <xf numFmtId="0" fontId="6" fillId="2" borderId="2" xfId="0" quotePrefix="1" applyFont="1" applyFill="1" applyBorder="1" applyAlignment="1">
      <alignment horizontal="distributed" vertical="center" wrapText="1" justifyLastLine="1"/>
    </xf>
    <xf numFmtId="0" fontId="6" fillId="2" borderId="5" xfId="0" applyFont="1" applyFill="1" applyBorder="1" applyAlignment="1">
      <alignment horizontal="distributed" vertical="center" wrapText="1" justifyLastLine="1"/>
    </xf>
    <xf numFmtId="0" fontId="6" fillId="2" borderId="2" xfId="0" applyFont="1" applyFill="1" applyBorder="1" applyAlignment="1">
      <alignment horizontal="distributed" vertical="center" wrapText="1" justifyLastLine="1"/>
    </xf>
    <xf numFmtId="0" fontId="6" fillId="2" borderId="3" xfId="0" applyFont="1" applyFill="1" applyBorder="1" applyAlignment="1">
      <alignment horizontal="distributed" vertical="center" wrapText="1" justifyLastLine="1"/>
    </xf>
    <xf numFmtId="0" fontId="6" fillId="3" borderId="2" xfId="0" quotePrefix="1" applyFont="1" applyFill="1" applyBorder="1" applyAlignment="1">
      <alignment horizontal="distributed" vertical="center" justifyLastLine="1"/>
    </xf>
    <xf numFmtId="0" fontId="6" fillId="3" borderId="5" xfId="0" applyFont="1" applyFill="1" applyBorder="1" applyAlignment="1">
      <alignment horizontal="distributed" vertical="center" justifyLastLine="1"/>
    </xf>
    <xf numFmtId="0" fontId="6" fillId="2" borderId="2" xfId="0" applyNumberFormat="1" applyFont="1" applyFill="1" applyBorder="1" applyAlignment="1">
      <alignment horizontal="distributed" vertical="center" justifyLastLine="1"/>
    </xf>
    <xf numFmtId="0" fontId="0" fillId="2" borderId="2" xfId="0" applyNumberFormat="1" applyFill="1" applyBorder="1" applyAlignment="1">
      <alignment horizontal="distributed" justifyLastLine="1"/>
    </xf>
    <xf numFmtId="0" fontId="0" fillId="2" borderId="3" xfId="0" applyNumberFormat="1" applyFill="1" applyBorder="1" applyAlignment="1">
      <alignment horizontal="distributed" justifyLastLine="1"/>
    </xf>
    <xf numFmtId="0" fontId="6" fillId="2" borderId="16" xfId="0" applyNumberFormat="1" applyFont="1" applyFill="1" applyBorder="1" applyAlignment="1">
      <alignment horizontal="distributed" vertical="center" wrapText="1" justifyLastLine="1"/>
    </xf>
    <xf numFmtId="0" fontId="6" fillId="2" borderId="17" xfId="0" applyNumberFormat="1" applyFont="1" applyFill="1" applyBorder="1" applyAlignment="1">
      <alignment horizontal="distributed" vertical="center" justifyLastLine="1"/>
    </xf>
    <xf numFmtId="0" fontId="6" fillId="2" borderId="5" xfId="0" applyNumberFormat="1" applyFont="1" applyFill="1" applyBorder="1" applyAlignment="1">
      <alignment horizontal="distributed" vertical="center" justifyLastLine="1"/>
    </xf>
    <xf numFmtId="0" fontId="0" fillId="2" borderId="5" xfId="0" applyNumberFormat="1" applyFill="1" applyBorder="1" applyAlignment="1">
      <alignment horizontal="distributed" justifyLastLine="1"/>
    </xf>
    <xf numFmtId="0" fontId="0" fillId="2" borderId="6" xfId="0" applyNumberFormat="1" applyFill="1" applyBorder="1" applyAlignment="1">
      <alignment horizontal="distributed" justifyLastLine="1"/>
    </xf>
    <xf numFmtId="0" fontId="6" fillId="3" borderId="19" xfId="0" applyFont="1" applyFill="1" applyBorder="1" applyAlignment="1">
      <alignment horizontal="center" vertical="distributed" textRotation="255" justifyLastLine="1"/>
    </xf>
    <xf numFmtId="0" fontId="6" fillId="3" borderId="22" xfId="0" applyFont="1" applyFill="1" applyBorder="1" applyAlignment="1">
      <alignment horizontal="center" vertical="distributed" textRotation="255" justifyLastLine="1"/>
    </xf>
    <xf numFmtId="0" fontId="6" fillId="2" borderId="3" xfId="0" applyFont="1" applyFill="1" applyBorder="1" applyAlignment="1">
      <alignment horizontal="center" vertical="center"/>
    </xf>
    <xf numFmtId="0" fontId="6" fillId="2" borderId="20" xfId="0" applyFont="1" applyFill="1" applyBorder="1" applyAlignment="1">
      <alignment horizontal="center" vertical="center"/>
    </xf>
    <xf numFmtId="0" fontId="6" fillId="3" borderId="21" xfId="0" applyFont="1" applyFill="1" applyBorder="1" applyAlignment="1">
      <alignment horizontal="center" vertical="distributed" textRotation="255" justifyLastLine="1"/>
    </xf>
    <xf numFmtId="0" fontId="6" fillId="3" borderId="23" xfId="0" applyFont="1" applyFill="1" applyBorder="1" applyAlignment="1">
      <alignment horizontal="center" vertical="distributed" textRotation="255" justifyLastLine="1"/>
    </xf>
    <xf numFmtId="0" fontId="6" fillId="2" borderId="19" xfId="0" quotePrefix="1" applyFont="1" applyFill="1" applyBorder="1" applyAlignment="1">
      <alignment horizontal="distributed" vertical="center" justifyLastLine="1"/>
    </xf>
    <xf numFmtId="0" fontId="0" fillId="0" borderId="22" xfId="0" applyBorder="1" applyAlignment="1"/>
    <xf numFmtId="0" fontId="6" fillId="2" borderId="27" xfId="0" applyFont="1" applyFill="1" applyBorder="1" applyAlignment="1">
      <alignment horizontal="center" vertical="center" wrapText="1" justifyLastLine="1"/>
    </xf>
    <xf numFmtId="0" fontId="6" fillId="2" borderId="28" xfId="0" applyFont="1" applyFill="1" applyBorder="1" applyAlignment="1">
      <alignment horizontal="center" vertical="center" justifyLastLine="1"/>
    </xf>
    <xf numFmtId="0" fontId="9" fillId="2" borderId="3" xfId="0" quotePrefix="1" applyFont="1" applyFill="1" applyBorder="1" applyAlignment="1">
      <alignment horizontal="distributed" vertical="center" justifyLastLine="1"/>
    </xf>
    <xf numFmtId="0" fontId="9" fillId="2" borderId="6" xfId="0" applyFont="1" applyFill="1" applyBorder="1" applyAlignment="1">
      <alignment horizontal="distributed" vertical="center" justifyLastLine="1"/>
    </xf>
    <xf numFmtId="0" fontId="6" fillId="2" borderId="21" xfId="0" applyFont="1" applyFill="1" applyBorder="1" applyAlignment="1">
      <alignment horizontal="center" vertical="center" wrapText="1" shrinkToFit="1"/>
    </xf>
    <xf numFmtId="0" fontId="6" fillId="2" borderId="23" xfId="0" applyFont="1" applyFill="1" applyBorder="1" applyAlignment="1">
      <alignment horizontal="center" vertical="center" wrapText="1" shrinkToFit="1"/>
    </xf>
    <xf numFmtId="0" fontId="10" fillId="2" borderId="21" xfId="0" applyFont="1" applyFill="1" applyBorder="1" applyAlignment="1">
      <alignment horizontal="center" vertical="center" wrapText="1" shrinkToFit="1"/>
    </xf>
    <xf numFmtId="0" fontId="10" fillId="2" borderId="23" xfId="0" applyFont="1" applyFill="1" applyBorder="1" applyAlignment="1">
      <alignment horizontal="center" vertical="center" wrapText="1" shrinkToFit="1"/>
    </xf>
    <xf numFmtId="0" fontId="9" fillId="2" borderId="21" xfId="0" applyFont="1" applyFill="1" applyBorder="1" applyAlignment="1">
      <alignment horizontal="center" vertical="center" wrapText="1" shrinkToFit="1"/>
    </xf>
    <xf numFmtId="0" fontId="9" fillId="2" borderId="23" xfId="0" applyFont="1" applyFill="1" applyBorder="1" applyAlignment="1">
      <alignment horizontal="center" vertical="center" wrapText="1" shrinkToFit="1"/>
    </xf>
    <xf numFmtId="0" fontId="6" fillId="2" borderId="3"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6" fillId="2" borderId="21" xfId="0" applyFont="1" applyFill="1" applyBorder="1" applyAlignment="1">
      <alignment horizontal="distributed" vertical="center" wrapText="1" justifyLastLine="1"/>
    </xf>
    <xf numFmtId="0" fontId="8" fillId="0" borderId="23" xfId="0" applyFont="1" applyBorder="1" applyAlignment="1">
      <alignment horizontal="distributed" vertical="center" wrapText="1" justifyLastLine="1"/>
    </xf>
    <xf numFmtId="0" fontId="11" fillId="0" borderId="23" xfId="0" applyFont="1" applyBorder="1" applyAlignment="1">
      <alignment horizontal="center" vertical="center" wrapText="1" shrinkToFit="1"/>
    </xf>
    <xf numFmtId="0" fontId="8" fillId="0" borderId="23" xfId="0" applyFont="1" applyBorder="1" applyAlignment="1">
      <alignment horizontal="center" vertical="center" wrapText="1" shrinkToFit="1"/>
    </xf>
    <xf numFmtId="0" fontId="6" fillId="2" borderId="3" xfId="0" quotePrefix="1" applyFont="1" applyFill="1" applyBorder="1" applyAlignment="1">
      <alignment horizontal="distributed" vertical="center" justifyLastLine="1"/>
    </xf>
    <xf numFmtId="0" fontId="6" fillId="2" borderId="29" xfId="0" quotePrefix="1" applyFont="1" applyFill="1" applyBorder="1" applyAlignment="1">
      <alignment horizontal="distributed" vertical="center" justifyLastLine="1"/>
    </xf>
    <xf numFmtId="0" fontId="6" fillId="2" borderId="31" xfId="0" applyFont="1" applyFill="1" applyBorder="1" applyAlignment="1">
      <alignment horizontal="distributed" vertical="center" justifyLastLine="1"/>
    </xf>
    <xf numFmtId="0" fontId="6" fillId="2" borderId="30" xfId="0" quotePrefix="1" applyFont="1" applyFill="1" applyBorder="1" applyAlignment="1">
      <alignment horizontal="distributed" vertical="center" wrapText="1" justifyLastLine="1"/>
    </xf>
    <xf numFmtId="0" fontId="6" fillId="2" borderId="18" xfId="0" applyFont="1" applyFill="1" applyBorder="1" applyAlignment="1">
      <alignment horizontal="distributed" vertical="center" wrapText="1" justifyLastLine="1"/>
    </xf>
    <xf numFmtId="0" fontId="6" fillId="2" borderId="3" xfId="1" quotePrefix="1" applyNumberFormat="1" applyFont="1" applyFill="1" applyBorder="1" applyAlignment="1">
      <alignment horizontal="center" vertical="center" wrapText="1"/>
    </xf>
    <xf numFmtId="0" fontId="6" fillId="2" borderId="6" xfId="1" applyNumberFormat="1" applyFont="1" applyFill="1" applyBorder="1" applyAlignment="1">
      <alignment horizontal="center" vertical="center" wrapText="1"/>
    </xf>
    <xf numFmtId="38" fontId="6" fillId="2" borderId="1" xfId="1" quotePrefix="1" applyFont="1" applyFill="1" applyBorder="1" applyAlignment="1">
      <alignment horizontal="distributed" vertical="center" justifyLastLine="1"/>
    </xf>
    <xf numFmtId="38" fontId="6" fillId="2" borderId="4" xfId="1" applyFont="1" applyFill="1" applyBorder="1" applyAlignment="1">
      <alignment horizontal="distributed" vertical="center" justifyLastLine="1"/>
    </xf>
    <xf numFmtId="38" fontId="6" fillId="2" borderId="2" xfId="1" quotePrefix="1" applyFont="1" applyFill="1" applyBorder="1" applyAlignment="1">
      <alignment horizontal="distributed" vertical="center" justifyLastLine="1"/>
    </xf>
    <xf numFmtId="38" fontId="6" fillId="2" borderId="2" xfId="1" applyFont="1" applyFill="1" applyBorder="1" applyAlignment="1">
      <alignment horizontal="distributed" vertical="center" justifyLastLine="1"/>
    </xf>
    <xf numFmtId="38" fontId="6" fillId="2" borderId="3" xfId="1" applyFont="1" applyFill="1" applyBorder="1" applyAlignment="1">
      <alignment horizontal="distributed" vertical="center" justifyLastLine="1"/>
    </xf>
    <xf numFmtId="38" fontId="6" fillId="2" borderId="6" xfId="1" applyFont="1" applyFill="1" applyBorder="1" applyAlignment="1">
      <alignment horizontal="distributed" vertical="center" justifyLastLine="1"/>
    </xf>
    <xf numFmtId="38" fontId="6" fillId="2" borderId="2" xfId="1" quotePrefix="1" applyFont="1" applyFill="1" applyBorder="1" applyAlignment="1">
      <alignment horizontal="center" vertical="center" wrapText="1"/>
    </xf>
    <xf numFmtId="38" fontId="6" fillId="2" borderId="5" xfId="1" applyFont="1" applyFill="1" applyBorder="1" applyAlignment="1">
      <alignment horizontal="center" vertical="center" wrapText="1"/>
    </xf>
    <xf numFmtId="0" fontId="6" fillId="2" borderId="3" xfId="0" applyFont="1" applyFill="1" applyBorder="1" applyAlignment="1">
      <alignment horizontal="distributed" vertical="center" justifyLastLine="1"/>
    </xf>
    <xf numFmtId="38" fontId="6" fillId="2" borderId="4" xfId="1" quotePrefix="1" applyFont="1" applyFill="1" applyBorder="1" applyAlignment="1">
      <alignment horizontal="distributed" vertical="center" justifyLastLine="1"/>
    </xf>
    <xf numFmtId="0" fontId="6" fillId="0" borderId="13" xfId="0" applyFont="1" applyBorder="1" applyAlignment="1">
      <alignment horizontal="right" vertical="center"/>
    </xf>
    <xf numFmtId="0" fontId="6" fillId="3" borderId="2" xfId="0" quotePrefix="1" applyFont="1" applyFill="1" applyBorder="1" applyAlignment="1">
      <alignment horizontal="distributed" vertical="center" wrapText="1" justifyLastLine="1"/>
    </xf>
    <xf numFmtId="0" fontId="6" fillId="3" borderId="5" xfId="0" applyFont="1" applyFill="1" applyBorder="1" applyAlignment="1">
      <alignment horizontal="distributed" vertical="center" wrapText="1" justifyLastLine="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tabSelected="1" zoomScale="70" zoomScaleNormal="70" workbookViewId="0">
      <selection activeCell="A3" sqref="A3:A5"/>
    </sheetView>
  </sheetViews>
  <sheetFormatPr defaultRowHeight="13.5" x14ac:dyDescent="0.15"/>
  <cols>
    <col min="1" max="1" width="12.625" customWidth="1"/>
    <col min="2" max="19" width="8.125" customWidth="1"/>
  </cols>
  <sheetData>
    <row r="1" spans="1:20" ht="14.25" x14ac:dyDescent="0.15">
      <c r="A1" s="1" t="s">
        <v>195</v>
      </c>
      <c r="B1" s="2"/>
      <c r="C1" s="2"/>
      <c r="D1" s="2"/>
      <c r="E1" s="2"/>
      <c r="F1" s="2"/>
      <c r="G1" s="2"/>
      <c r="H1" s="2"/>
      <c r="I1" s="2"/>
      <c r="J1" s="2"/>
      <c r="K1" s="2"/>
      <c r="L1" s="2"/>
      <c r="M1" s="2"/>
      <c r="N1" s="2"/>
      <c r="O1" s="2"/>
      <c r="P1" s="2"/>
      <c r="Q1" s="2"/>
      <c r="R1" s="2"/>
      <c r="S1" s="2"/>
      <c r="T1" s="2"/>
    </row>
    <row r="2" spans="1:20" ht="14.25" thickBot="1" x14ac:dyDescent="0.2">
      <c r="A2" s="3"/>
      <c r="B2" s="3"/>
      <c r="C2" s="3"/>
      <c r="D2" s="3"/>
      <c r="E2" s="3"/>
      <c r="F2" s="3"/>
      <c r="G2" s="3"/>
      <c r="H2" s="3"/>
      <c r="I2" s="3"/>
      <c r="J2" s="4"/>
      <c r="K2" s="3"/>
      <c r="L2" s="3"/>
      <c r="M2" s="3"/>
      <c r="N2" s="3"/>
      <c r="O2" s="3"/>
      <c r="P2" s="3"/>
      <c r="Q2" s="3"/>
      <c r="R2" s="3"/>
      <c r="S2" s="5" t="s">
        <v>0</v>
      </c>
      <c r="T2" s="3"/>
    </row>
    <row r="3" spans="1:20" ht="24" customHeight="1" x14ac:dyDescent="0.15">
      <c r="A3" s="167" t="s">
        <v>1</v>
      </c>
      <c r="B3" s="169" t="s">
        <v>2</v>
      </c>
      <c r="C3" s="166"/>
      <c r="D3" s="166"/>
      <c r="E3" s="166"/>
      <c r="F3" s="166"/>
      <c r="G3" s="166"/>
      <c r="H3" s="166"/>
      <c r="I3" s="166"/>
      <c r="J3" s="166"/>
      <c r="K3" s="166"/>
      <c r="L3" s="169" t="s">
        <v>3</v>
      </c>
      <c r="M3" s="166"/>
      <c r="N3" s="166"/>
      <c r="O3" s="166"/>
      <c r="P3" s="170" t="s">
        <v>4</v>
      </c>
      <c r="Q3" s="166" t="s">
        <v>5</v>
      </c>
      <c r="R3" s="166" t="s">
        <v>6</v>
      </c>
      <c r="S3" s="161" t="s">
        <v>7</v>
      </c>
      <c r="T3" s="3"/>
    </row>
    <row r="4" spans="1:20" ht="24" customHeight="1" x14ac:dyDescent="0.15">
      <c r="A4" s="168"/>
      <c r="B4" s="163" t="s">
        <v>8</v>
      </c>
      <c r="C4" s="163"/>
      <c r="D4" s="164" t="s">
        <v>9</v>
      </c>
      <c r="E4" s="163"/>
      <c r="F4" s="164" t="s">
        <v>10</v>
      </c>
      <c r="G4" s="163"/>
      <c r="H4" s="164" t="s">
        <v>11</v>
      </c>
      <c r="I4" s="163"/>
      <c r="J4" s="163" t="s">
        <v>12</v>
      </c>
      <c r="K4" s="163"/>
      <c r="L4" s="165" t="s">
        <v>13</v>
      </c>
      <c r="M4" s="6"/>
      <c r="N4" s="7"/>
      <c r="O4" s="163" t="s">
        <v>14</v>
      </c>
      <c r="P4" s="171"/>
      <c r="Q4" s="163"/>
      <c r="R4" s="163"/>
      <c r="S4" s="162"/>
      <c r="T4" s="3"/>
    </row>
    <row r="5" spans="1:20" ht="24" customHeight="1" x14ac:dyDescent="0.15">
      <c r="A5" s="168"/>
      <c r="B5" s="8" t="s">
        <v>13</v>
      </c>
      <c r="C5" s="8" t="s">
        <v>14</v>
      </c>
      <c r="D5" s="8" t="s">
        <v>13</v>
      </c>
      <c r="E5" s="8" t="s">
        <v>14</v>
      </c>
      <c r="F5" s="8" t="s">
        <v>13</v>
      </c>
      <c r="G5" s="8" t="s">
        <v>14</v>
      </c>
      <c r="H5" s="8" t="s">
        <v>13</v>
      </c>
      <c r="I5" s="8" t="s">
        <v>14</v>
      </c>
      <c r="J5" s="8" t="s">
        <v>13</v>
      </c>
      <c r="K5" s="8" t="s">
        <v>14</v>
      </c>
      <c r="L5" s="163"/>
      <c r="M5" s="9" t="s">
        <v>15</v>
      </c>
      <c r="N5" s="9" t="s">
        <v>16</v>
      </c>
      <c r="O5" s="163"/>
      <c r="P5" s="171"/>
      <c r="Q5" s="163"/>
      <c r="R5" s="163"/>
      <c r="S5" s="162"/>
      <c r="T5" s="3"/>
    </row>
    <row r="6" spans="1:20" ht="24" customHeight="1" x14ac:dyDescent="0.15">
      <c r="A6" s="10" t="s">
        <v>165</v>
      </c>
      <c r="B6" s="11">
        <v>26</v>
      </c>
      <c r="C6" s="12">
        <v>3534</v>
      </c>
      <c r="D6" s="12">
        <v>25</v>
      </c>
      <c r="E6" s="12">
        <v>3309</v>
      </c>
      <c r="F6" s="12">
        <v>1</v>
      </c>
      <c r="G6" s="12">
        <v>215</v>
      </c>
      <c r="H6" s="12">
        <v>0</v>
      </c>
      <c r="I6" s="13">
        <v>0</v>
      </c>
      <c r="J6" s="14" t="s">
        <v>17</v>
      </c>
      <c r="K6" s="12">
        <v>10</v>
      </c>
      <c r="L6" s="12">
        <v>244</v>
      </c>
      <c r="M6" s="12">
        <v>31</v>
      </c>
      <c r="N6" s="12">
        <v>213</v>
      </c>
      <c r="O6" s="12">
        <v>397</v>
      </c>
      <c r="P6" s="12">
        <v>175</v>
      </c>
      <c r="Q6" s="15">
        <v>7</v>
      </c>
      <c r="R6" s="12">
        <v>280</v>
      </c>
      <c r="S6" s="12">
        <v>51</v>
      </c>
      <c r="T6" s="3"/>
    </row>
    <row r="7" spans="1:20" ht="24" customHeight="1" x14ac:dyDescent="0.15">
      <c r="A7" s="16" t="s">
        <v>136</v>
      </c>
      <c r="B7" s="11">
        <v>26</v>
      </c>
      <c r="C7" s="12">
        <v>3531</v>
      </c>
      <c r="D7" s="12">
        <v>25</v>
      </c>
      <c r="E7" s="12">
        <v>3306</v>
      </c>
      <c r="F7" s="12">
        <v>1</v>
      </c>
      <c r="G7" s="12">
        <v>215</v>
      </c>
      <c r="H7" s="12" t="s">
        <v>18</v>
      </c>
      <c r="I7" s="13" t="s">
        <v>18</v>
      </c>
      <c r="J7" s="14" t="s">
        <v>17</v>
      </c>
      <c r="K7" s="12">
        <v>10</v>
      </c>
      <c r="L7" s="12">
        <v>244</v>
      </c>
      <c r="M7" s="12">
        <v>29</v>
      </c>
      <c r="N7" s="12">
        <v>215</v>
      </c>
      <c r="O7" s="12">
        <v>360</v>
      </c>
      <c r="P7" s="12">
        <v>174</v>
      </c>
      <c r="Q7" s="15">
        <v>6</v>
      </c>
      <c r="R7" s="12">
        <v>283</v>
      </c>
      <c r="S7" s="12">
        <v>52</v>
      </c>
      <c r="T7" s="3"/>
    </row>
    <row r="8" spans="1:20" ht="24" customHeight="1" x14ac:dyDescent="0.15">
      <c r="A8" s="16" t="s">
        <v>146</v>
      </c>
      <c r="B8" s="11">
        <v>27</v>
      </c>
      <c r="C8" s="12">
        <v>3549</v>
      </c>
      <c r="D8" s="12">
        <v>26</v>
      </c>
      <c r="E8" s="12">
        <v>3324</v>
      </c>
      <c r="F8" s="12">
        <v>1</v>
      </c>
      <c r="G8" s="12">
        <v>215</v>
      </c>
      <c r="H8" s="12">
        <v>0</v>
      </c>
      <c r="I8" s="13">
        <v>0</v>
      </c>
      <c r="J8" s="14" t="s">
        <v>17</v>
      </c>
      <c r="K8" s="12">
        <v>10</v>
      </c>
      <c r="L8" s="12">
        <v>245</v>
      </c>
      <c r="M8" s="12">
        <v>25</v>
      </c>
      <c r="N8" s="12">
        <v>220</v>
      </c>
      <c r="O8" s="12">
        <v>322</v>
      </c>
      <c r="P8" s="12">
        <v>175</v>
      </c>
      <c r="Q8" s="15">
        <v>6</v>
      </c>
      <c r="R8" s="12">
        <v>295</v>
      </c>
      <c r="S8" s="12">
        <v>52</v>
      </c>
      <c r="T8" s="3"/>
    </row>
    <row r="9" spans="1:20" ht="24" customHeight="1" x14ac:dyDescent="0.15">
      <c r="A9" s="16" t="s">
        <v>166</v>
      </c>
      <c r="B9" s="11">
        <v>27</v>
      </c>
      <c r="C9" s="12">
        <v>3522</v>
      </c>
      <c r="D9" s="12">
        <v>26</v>
      </c>
      <c r="E9" s="12">
        <v>3297</v>
      </c>
      <c r="F9" s="12">
        <v>1</v>
      </c>
      <c r="G9" s="12">
        <v>215</v>
      </c>
      <c r="H9" s="13">
        <v>0</v>
      </c>
      <c r="I9" s="13">
        <v>0</v>
      </c>
      <c r="J9" s="14" t="s">
        <v>17</v>
      </c>
      <c r="K9" s="12">
        <v>10</v>
      </c>
      <c r="L9" s="12">
        <v>243</v>
      </c>
      <c r="M9" s="12">
        <v>23</v>
      </c>
      <c r="N9" s="12">
        <v>220</v>
      </c>
      <c r="O9" s="12">
        <v>303</v>
      </c>
      <c r="P9" s="12">
        <v>174</v>
      </c>
      <c r="Q9" s="15">
        <v>7</v>
      </c>
      <c r="R9" s="12">
        <v>302</v>
      </c>
      <c r="S9" s="12">
        <v>52</v>
      </c>
      <c r="T9" s="3"/>
    </row>
    <row r="10" spans="1:20" ht="24" customHeight="1" thickBot="1" x14ac:dyDescent="0.2">
      <c r="A10" s="17" t="s">
        <v>167</v>
      </c>
      <c r="B10" s="18">
        <v>27</v>
      </c>
      <c r="C10" s="19">
        <v>3522</v>
      </c>
      <c r="D10" s="19">
        <v>26</v>
      </c>
      <c r="E10" s="19">
        <v>3297</v>
      </c>
      <c r="F10" s="19">
        <v>1</v>
      </c>
      <c r="G10" s="19">
        <v>215</v>
      </c>
      <c r="H10" s="20" t="s">
        <v>18</v>
      </c>
      <c r="I10" s="20" t="s">
        <v>18</v>
      </c>
      <c r="J10" s="21" t="s">
        <v>17</v>
      </c>
      <c r="K10" s="19">
        <v>10</v>
      </c>
      <c r="L10" s="19">
        <v>239</v>
      </c>
      <c r="M10" s="19">
        <v>22</v>
      </c>
      <c r="N10" s="19">
        <v>217</v>
      </c>
      <c r="O10" s="19">
        <v>295</v>
      </c>
      <c r="P10" s="19">
        <v>177</v>
      </c>
      <c r="Q10" s="22">
        <v>7</v>
      </c>
      <c r="R10" s="19">
        <v>274</v>
      </c>
      <c r="S10" s="19">
        <v>54</v>
      </c>
      <c r="T10" s="23"/>
    </row>
    <row r="11" spans="1:20" x14ac:dyDescent="0.15">
      <c r="A11" s="24" t="s">
        <v>19</v>
      </c>
      <c r="B11" s="25"/>
      <c r="C11" s="25"/>
      <c r="D11" s="25"/>
      <c r="E11" s="25"/>
      <c r="F11" s="25"/>
      <c r="G11" s="25"/>
      <c r="H11" s="25"/>
      <c r="I11" s="25"/>
      <c r="J11" s="25"/>
      <c r="K11" s="25"/>
      <c r="L11" s="25"/>
      <c r="M11" s="25"/>
      <c r="N11" s="25"/>
      <c r="O11" s="25"/>
      <c r="P11" s="25"/>
      <c r="Q11" s="25"/>
      <c r="R11" s="25"/>
      <c r="S11" s="5" t="s">
        <v>20</v>
      </c>
      <c r="T11" s="25"/>
    </row>
    <row r="12" spans="1:20" x14ac:dyDescent="0.15">
      <c r="A12" s="24" t="s">
        <v>21</v>
      </c>
      <c r="B12" s="24"/>
      <c r="C12" s="24"/>
      <c r="D12" s="24"/>
      <c r="E12" s="24"/>
      <c r="F12" s="24"/>
      <c r="G12" s="24"/>
      <c r="H12" s="24"/>
      <c r="I12" s="24"/>
      <c r="J12" s="24"/>
      <c r="K12" s="24"/>
      <c r="L12" s="24"/>
      <c r="M12" s="24"/>
      <c r="N12" s="25"/>
      <c r="O12" s="25"/>
      <c r="P12" s="25"/>
      <c r="Q12" s="25"/>
      <c r="R12" s="25"/>
      <c r="S12" s="25"/>
      <c r="T12" s="25"/>
    </row>
    <row r="13" spans="1:20" x14ac:dyDescent="0.15">
      <c r="A13" s="3"/>
      <c r="B13" s="24"/>
      <c r="C13" s="24"/>
      <c r="D13" s="24"/>
      <c r="E13" s="24"/>
      <c r="F13" s="24"/>
      <c r="G13" s="24"/>
      <c r="H13" s="24"/>
      <c r="I13" s="24"/>
      <c r="J13" s="24"/>
      <c r="K13" s="24"/>
      <c r="L13" s="24"/>
      <c r="M13" s="24"/>
      <c r="N13" s="25"/>
      <c r="O13" s="25"/>
      <c r="P13" s="25"/>
      <c r="Q13" s="25"/>
      <c r="R13" s="25"/>
      <c r="S13" s="25"/>
      <c r="T13" s="25"/>
    </row>
  </sheetData>
  <mergeCells count="14">
    <mergeCell ref="A3:A5"/>
    <mergeCell ref="B3:K3"/>
    <mergeCell ref="L3:O3"/>
    <mergeCell ref="P3:P5"/>
    <mergeCell ref="Q3:Q5"/>
    <mergeCell ref="S3:S5"/>
    <mergeCell ref="B4:C4"/>
    <mergeCell ref="D4:E4"/>
    <mergeCell ref="F4:G4"/>
    <mergeCell ref="H4:I4"/>
    <mergeCell ref="J4:K4"/>
    <mergeCell ref="L4:L5"/>
    <mergeCell ref="O4:O5"/>
    <mergeCell ref="R3:R5"/>
  </mergeCells>
  <phoneticPr fontId="3"/>
  <pageMargins left="0.7" right="0.7" top="0.75" bottom="0.75" header="0.3" footer="0.3"/>
  <pageSetup paperSize="9" scale="8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zoomScale="70" zoomScaleNormal="70" workbookViewId="0">
      <selection activeCell="H7" sqref="H7"/>
    </sheetView>
  </sheetViews>
  <sheetFormatPr defaultRowHeight="13.5" x14ac:dyDescent="0.15"/>
  <cols>
    <col min="1" max="1" width="13.625" customWidth="1"/>
    <col min="2" max="4" width="17.25" customWidth="1"/>
  </cols>
  <sheetData>
    <row r="1" spans="1:5" ht="14.25" x14ac:dyDescent="0.15">
      <c r="A1" s="1" t="s">
        <v>204</v>
      </c>
      <c r="B1" s="2"/>
      <c r="C1" s="2"/>
      <c r="D1" s="2"/>
      <c r="E1" s="2"/>
    </row>
    <row r="2" spans="1:5" ht="14.25" thickBot="1" x14ac:dyDescent="0.2">
      <c r="A2" s="25"/>
      <c r="B2" s="25"/>
      <c r="C2" s="225" t="s">
        <v>122</v>
      </c>
      <c r="D2" s="225"/>
      <c r="E2" s="25"/>
    </row>
    <row r="3" spans="1:5" ht="21" customHeight="1" x14ac:dyDescent="0.15">
      <c r="A3" s="215" t="s">
        <v>94</v>
      </c>
      <c r="B3" s="169" t="s">
        <v>123</v>
      </c>
      <c r="C3" s="166"/>
      <c r="D3" s="223"/>
      <c r="E3" s="3"/>
    </row>
    <row r="4" spans="1:5" ht="21" customHeight="1" x14ac:dyDescent="0.15">
      <c r="A4" s="216"/>
      <c r="B4" s="158" t="s">
        <v>8</v>
      </c>
      <c r="C4" s="158" t="s">
        <v>124</v>
      </c>
      <c r="D4" s="159" t="s">
        <v>125</v>
      </c>
      <c r="E4" s="3"/>
    </row>
    <row r="5" spans="1:5" ht="21" customHeight="1" x14ac:dyDescent="0.15">
      <c r="A5" s="10" t="s">
        <v>177</v>
      </c>
      <c r="B5" s="160">
        <v>2571</v>
      </c>
      <c r="C5" s="156">
        <v>2370</v>
      </c>
      <c r="D5" s="156">
        <v>201</v>
      </c>
      <c r="E5" s="81"/>
    </row>
    <row r="6" spans="1:5" ht="21" customHeight="1" x14ac:dyDescent="0.15">
      <c r="A6" s="16" t="s">
        <v>138</v>
      </c>
      <c r="B6" s="102">
        <v>2527</v>
      </c>
      <c r="C6" s="102">
        <v>2356</v>
      </c>
      <c r="D6" s="102">
        <v>171</v>
      </c>
      <c r="E6" s="81"/>
    </row>
    <row r="7" spans="1:5" ht="21" customHeight="1" x14ac:dyDescent="0.15">
      <c r="A7" s="16" t="s">
        <v>150</v>
      </c>
      <c r="B7" s="103">
        <v>2578</v>
      </c>
      <c r="C7" s="103">
        <v>2353</v>
      </c>
      <c r="D7" s="103">
        <v>225</v>
      </c>
      <c r="E7" s="81"/>
    </row>
    <row r="8" spans="1:5" ht="21" customHeight="1" x14ac:dyDescent="0.15">
      <c r="A8" s="16" t="s">
        <v>178</v>
      </c>
      <c r="B8" s="103">
        <v>2545</v>
      </c>
      <c r="C8" s="103">
        <v>2362</v>
      </c>
      <c r="D8" s="103">
        <v>183</v>
      </c>
      <c r="E8" s="81"/>
    </row>
    <row r="9" spans="1:5" ht="21" customHeight="1" x14ac:dyDescent="0.15">
      <c r="A9" s="87" t="s">
        <v>181</v>
      </c>
      <c r="B9" s="104">
        <v>2730</v>
      </c>
      <c r="C9" s="104">
        <f t="shared" ref="C9:D9" si="0">SUM(C11:C22)</f>
        <v>2540</v>
      </c>
      <c r="D9" s="104">
        <f t="shared" si="0"/>
        <v>190</v>
      </c>
      <c r="E9" s="88"/>
    </row>
    <row r="10" spans="1:5" ht="21" customHeight="1" x14ac:dyDescent="0.15">
      <c r="A10" s="99"/>
      <c r="B10" s="102"/>
      <c r="C10" s="15"/>
      <c r="D10" s="15"/>
      <c r="E10" s="3"/>
    </row>
    <row r="11" spans="1:5" ht="21" customHeight="1" x14ac:dyDescent="0.15">
      <c r="A11" s="90" t="s">
        <v>180</v>
      </c>
      <c r="B11" s="102">
        <v>273</v>
      </c>
      <c r="C11" s="15">
        <v>262</v>
      </c>
      <c r="D11" s="15">
        <v>11</v>
      </c>
      <c r="E11" s="3"/>
    </row>
    <row r="12" spans="1:5" ht="21" customHeight="1" x14ac:dyDescent="0.15">
      <c r="A12" s="91" t="s">
        <v>126</v>
      </c>
      <c r="B12" s="102">
        <v>243</v>
      </c>
      <c r="C12" s="15">
        <v>228</v>
      </c>
      <c r="D12" s="15">
        <v>15</v>
      </c>
      <c r="E12" s="3"/>
    </row>
    <row r="13" spans="1:5" ht="21" customHeight="1" x14ac:dyDescent="0.15">
      <c r="A13" s="91" t="s">
        <v>105</v>
      </c>
      <c r="B13" s="102">
        <v>246</v>
      </c>
      <c r="C13" s="15">
        <v>228</v>
      </c>
      <c r="D13" s="15">
        <v>18</v>
      </c>
      <c r="E13" s="3"/>
    </row>
    <row r="14" spans="1:5" ht="21" customHeight="1" x14ac:dyDescent="0.15">
      <c r="A14" s="91" t="s">
        <v>106</v>
      </c>
      <c r="B14" s="102">
        <v>213</v>
      </c>
      <c r="C14" s="15">
        <v>203</v>
      </c>
      <c r="D14" s="15">
        <v>10</v>
      </c>
      <c r="E14" s="3"/>
    </row>
    <row r="15" spans="1:5" ht="21" customHeight="1" x14ac:dyDescent="0.15">
      <c r="A15" s="91" t="s">
        <v>107</v>
      </c>
      <c r="B15" s="102">
        <v>202</v>
      </c>
      <c r="C15" s="15">
        <v>184</v>
      </c>
      <c r="D15" s="15">
        <v>18</v>
      </c>
      <c r="E15" s="3"/>
    </row>
    <row r="16" spans="1:5" ht="21" customHeight="1" x14ac:dyDescent="0.15">
      <c r="A16" s="91" t="s">
        <v>108</v>
      </c>
      <c r="B16" s="102">
        <v>217</v>
      </c>
      <c r="C16" s="15">
        <v>204</v>
      </c>
      <c r="D16" s="15">
        <v>13</v>
      </c>
      <c r="E16" s="3"/>
    </row>
    <row r="17" spans="1:5" ht="21" customHeight="1" x14ac:dyDescent="0.15">
      <c r="A17" s="91" t="s">
        <v>109</v>
      </c>
      <c r="B17" s="102">
        <v>231</v>
      </c>
      <c r="C17" s="15">
        <v>212</v>
      </c>
      <c r="D17" s="15">
        <v>19</v>
      </c>
      <c r="E17" s="3"/>
    </row>
    <row r="18" spans="1:5" ht="21" customHeight="1" x14ac:dyDescent="0.15">
      <c r="A18" s="91" t="s">
        <v>110</v>
      </c>
      <c r="B18" s="102">
        <v>214</v>
      </c>
      <c r="C18" s="15">
        <v>193</v>
      </c>
      <c r="D18" s="15">
        <v>21</v>
      </c>
      <c r="E18" s="3"/>
    </row>
    <row r="19" spans="1:5" ht="21" customHeight="1" x14ac:dyDescent="0.15">
      <c r="A19" s="91" t="s">
        <v>111</v>
      </c>
      <c r="B19" s="102">
        <v>212</v>
      </c>
      <c r="C19" s="15">
        <v>193</v>
      </c>
      <c r="D19" s="15">
        <v>19</v>
      </c>
      <c r="E19" s="3"/>
    </row>
    <row r="20" spans="1:5" ht="21" customHeight="1" x14ac:dyDescent="0.15">
      <c r="A20" s="91" t="s">
        <v>112</v>
      </c>
      <c r="B20" s="102">
        <v>232</v>
      </c>
      <c r="C20" s="15">
        <v>218</v>
      </c>
      <c r="D20" s="15">
        <v>14</v>
      </c>
      <c r="E20" s="3"/>
    </row>
    <row r="21" spans="1:5" ht="21" customHeight="1" x14ac:dyDescent="0.15">
      <c r="A21" s="91" t="s">
        <v>113</v>
      </c>
      <c r="B21" s="102">
        <v>206</v>
      </c>
      <c r="C21" s="15">
        <v>190</v>
      </c>
      <c r="D21" s="15">
        <v>16</v>
      </c>
      <c r="E21" s="3"/>
    </row>
    <row r="22" spans="1:5" ht="21" customHeight="1" thickBot="1" x14ac:dyDescent="0.2">
      <c r="A22" s="92" t="s">
        <v>114</v>
      </c>
      <c r="B22" s="105">
        <v>241</v>
      </c>
      <c r="C22" s="101">
        <v>225</v>
      </c>
      <c r="D22" s="101">
        <v>16</v>
      </c>
      <c r="E22" s="3"/>
    </row>
    <row r="23" spans="1:5" x14ac:dyDescent="0.15">
      <c r="A23" s="25"/>
      <c r="B23" s="25"/>
      <c r="C23" s="25"/>
      <c r="D23" s="26" t="s">
        <v>127</v>
      </c>
      <c r="E23" s="25"/>
    </row>
    <row r="24" spans="1:5" x14ac:dyDescent="0.15">
      <c r="A24" s="3"/>
      <c r="B24" s="3"/>
      <c r="C24" s="3"/>
      <c r="D24" s="3"/>
      <c r="E24" s="3"/>
    </row>
  </sheetData>
  <mergeCells count="3">
    <mergeCell ref="C2:D2"/>
    <mergeCell ref="A3:A4"/>
    <mergeCell ref="B3:D3"/>
  </mergeCells>
  <phoneticPr fontId="3"/>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zoomScale="85" zoomScaleNormal="85" workbookViewId="0">
      <selection activeCell="A3" sqref="A3:A4"/>
    </sheetView>
  </sheetViews>
  <sheetFormatPr defaultRowHeight="13.5" x14ac:dyDescent="0.15"/>
  <cols>
    <col min="1" max="8" width="12.625" customWidth="1"/>
  </cols>
  <sheetData>
    <row r="1" spans="1:9" ht="14.25" x14ac:dyDescent="0.15">
      <c r="A1" s="1" t="s">
        <v>205</v>
      </c>
      <c r="B1" s="2"/>
      <c r="C1" s="2"/>
      <c r="D1" s="2"/>
      <c r="E1" s="2"/>
      <c r="F1" s="2"/>
      <c r="G1" s="2"/>
      <c r="H1" s="2"/>
      <c r="I1" s="2"/>
    </row>
    <row r="2" spans="1:9" ht="14.25" thickBot="1" x14ac:dyDescent="0.2">
      <c r="A2" s="3"/>
      <c r="B2" s="3"/>
      <c r="C2" s="3"/>
      <c r="D2" s="3"/>
      <c r="E2" s="3"/>
      <c r="F2" s="3"/>
      <c r="G2" s="3"/>
      <c r="H2" s="5" t="s">
        <v>133</v>
      </c>
      <c r="I2" s="3"/>
    </row>
    <row r="3" spans="1:9" ht="23.25" customHeight="1" x14ac:dyDescent="0.15">
      <c r="A3" s="215" t="s">
        <v>1</v>
      </c>
      <c r="B3" s="226" t="s">
        <v>23</v>
      </c>
      <c r="C3" s="172" t="s">
        <v>128</v>
      </c>
      <c r="D3" s="170" t="s">
        <v>129</v>
      </c>
      <c r="E3" s="172" t="s">
        <v>130</v>
      </c>
      <c r="F3" s="170" t="s">
        <v>131</v>
      </c>
      <c r="G3" s="170" t="s">
        <v>132</v>
      </c>
      <c r="H3" s="161" t="s">
        <v>134</v>
      </c>
      <c r="I3" s="3"/>
    </row>
    <row r="4" spans="1:9" ht="23.25" customHeight="1" x14ac:dyDescent="0.15">
      <c r="A4" s="216"/>
      <c r="B4" s="227"/>
      <c r="C4" s="171"/>
      <c r="D4" s="171"/>
      <c r="E4" s="171"/>
      <c r="F4" s="171"/>
      <c r="G4" s="171"/>
      <c r="H4" s="162"/>
      <c r="I4" s="3"/>
    </row>
    <row r="5" spans="1:9" ht="23.25" customHeight="1" x14ac:dyDescent="0.15">
      <c r="A5" s="10" t="s">
        <v>177</v>
      </c>
      <c r="B5" s="27">
        <v>126</v>
      </c>
      <c r="C5" s="28">
        <v>11</v>
      </c>
      <c r="D5" s="28">
        <v>42</v>
      </c>
      <c r="E5" s="28">
        <v>9</v>
      </c>
      <c r="F5" s="28">
        <v>50</v>
      </c>
      <c r="G5" s="108">
        <v>2</v>
      </c>
      <c r="H5" s="28">
        <v>12</v>
      </c>
      <c r="I5" s="3"/>
    </row>
    <row r="6" spans="1:9" ht="23.25" customHeight="1" x14ac:dyDescent="0.15">
      <c r="A6" s="16" t="s">
        <v>138</v>
      </c>
      <c r="B6" s="29">
        <v>133</v>
      </c>
      <c r="C6" s="12">
        <v>11</v>
      </c>
      <c r="D6" s="12">
        <v>38</v>
      </c>
      <c r="E6" s="12">
        <v>29</v>
      </c>
      <c r="F6" s="12">
        <v>47</v>
      </c>
      <c r="G6" s="13">
        <v>2</v>
      </c>
      <c r="H6" s="12">
        <v>6</v>
      </c>
      <c r="I6" s="3"/>
    </row>
    <row r="7" spans="1:9" ht="23.25" customHeight="1" x14ac:dyDescent="0.15">
      <c r="A7" s="16" t="s">
        <v>150</v>
      </c>
      <c r="B7" s="29">
        <v>145</v>
      </c>
      <c r="C7" s="12">
        <v>16</v>
      </c>
      <c r="D7" s="12">
        <v>34</v>
      </c>
      <c r="E7" s="12">
        <v>24</v>
      </c>
      <c r="F7" s="12">
        <v>65</v>
      </c>
      <c r="G7" s="13">
        <v>3</v>
      </c>
      <c r="H7" s="12">
        <v>3</v>
      </c>
      <c r="I7" s="3"/>
    </row>
    <row r="8" spans="1:9" ht="23.25" customHeight="1" x14ac:dyDescent="0.15">
      <c r="A8" s="16" t="s">
        <v>178</v>
      </c>
      <c r="B8" s="29">
        <v>101</v>
      </c>
      <c r="C8" s="12">
        <v>5</v>
      </c>
      <c r="D8" s="12">
        <v>31</v>
      </c>
      <c r="E8" s="12">
        <v>12</v>
      </c>
      <c r="F8" s="12">
        <v>52</v>
      </c>
      <c r="G8" s="13">
        <v>0</v>
      </c>
      <c r="H8" s="12">
        <v>1</v>
      </c>
      <c r="I8" s="3"/>
    </row>
    <row r="9" spans="1:9" ht="23.25" customHeight="1" thickBot="1" x14ac:dyDescent="0.2">
      <c r="A9" s="17" t="s">
        <v>182</v>
      </c>
      <c r="B9" s="157">
        <v>79</v>
      </c>
      <c r="C9" s="19">
        <v>4</v>
      </c>
      <c r="D9" s="19">
        <v>24</v>
      </c>
      <c r="E9" s="19">
        <v>11</v>
      </c>
      <c r="F9" s="19">
        <v>39</v>
      </c>
      <c r="G9" s="20">
        <v>1</v>
      </c>
      <c r="H9" s="19">
        <v>0</v>
      </c>
      <c r="I9" s="23"/>
    </row>
    <row r="10" spans="1:9" x14ac:dyDescent="0.15">
      <c r="A10" s="3"/>
      <c r="B10" s="106"/>
      <c r="C10" s="3"/>
      <c r="D10" s="3"/>
      <c r="E10" s="3"/>
      <c r="F10" s="3"/>
      <c r="G10" s="3"/>
      <c r="H10" s="5" t="s">
        <v>135</v>
      </c>
      <c r="I10" s="33"/>
    </row>
    <row r="11" spans="1:9" x14ac:dyDescent="0.15">
      <c r="A11" s="3"/>
      <c r="B11" s="106"/>
      <c r="C11" s="3"/>
      <c r="D11" s="3"/>
      <c r="E11" s="3"/>
      <c r="F11" s="3"/>
      <c r="G11" s="3"/>
      <c r="H11" s="3"/>
      <c r="I11" s="3"/>
    </row>
  </sheetData>
  <mergeCells count="8">
    <mergeCell ref="E3:E4"/>
    <mergeCell ref="F3:F4"/>
    <mergeCell ref="G3:G4"/>
    <mergeCell ref="H3:H4"/>
    <mergeCell ref="A3:A4"/>
    <mergeCell ref="B3:B4"/>
    <mergeCell ref="C3:C4"/>
    <mergeCell ref="D3:D4"/>
  </mergeCells>
  <phoneticPr fontId="4"/>
  <printOptions horizontalCentered="1"/>
  <pageMargins left="0.70866141732283472" right="0.70866141732283472" top="0.74803149606299213" bottom="0.74803149606299213"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zoomScale="70" zoomScaleNormal="70" workbookViewId="0"/>
  </sheetViews>
  <sheetFormatPr defaultRowHeight="13.5" x14ac:dyDescent="0.15"/>
  <cols>
    <col min="1" max="11" width="11.125" customWidth="1"/>
  </cols>
  <sheetData>
    <row r="1" spans="1:12" ht="14.25" x14ac:dyDescent="0.15">
      <c r="A1" s="1" t="s">
        <v>196</v>
      </c>
      <c r="B1" s="2"/>
      <c r="C1" s="2"/>
      <c r="D1" s="2"/>
      <c r="E1" s="2"/>
      <c r="F1" s="2"/>
      <c r="G1" s="2"/>
      <c r="H1" s="2"/>
      <c r="I1" s="2"/>
      <c r="J1" s="2"/>
      <c r="K1" s="2"/>
      <c r="L1" s="2"/>
    </row>
    <row r="2" spans="1:12" ht="12.75" customHeight="1" thickBot="1" x14ac:dyDescent="0.2">
      <c r="A2" s="3"/>
      <c r="B2" s="3"/>
      <c r="C2" s="3"/>
      <c r="D2" s="3"/>
      <c r="E2" s="3"/>
      <c r="F2" s="3"/>
      <c r="G2" s="3"/>
      <c r="H2" s="3"/>
      <c r="I2" s="3"/>
      <c r="J2" s="3"/>
      <c r="K2" s="26" t="s">
        <v>22</v>
      </c>
      <c r="L2" s="3"/>
    </row>
    <row r="3" spans="1:12" ht="24" customHeight="1" x14ac:dyDescent="0.15">
      <c r="A3" s="167" t="s">
        <v>1</v>
      </c>
      <c r="B3" s="174" t="s">
        <v>23</v>
      </c>
      <c r="C3" s="169" t="s">
        <v>24</v>
      </c>
      <c r="D3" s="166" t="s">
        <v>25</v>
      </c>
      <c r="E3" s="169" t="s">
        <v>26</v>
      </c>
      <c r="F3" s="166" t="s">
        <v>27</v>
      </c>
      <c r="G3" s="166" t="s">
        <v>28</v>
      </c>
      <c r="H3" s="166" t="s">
        <v>29</v>
      </c>
      <c r="I3" s="166" t="s">
        <v>30</v>
      </c>
      <c r="J3" s="172" t="s">
        <v>31</v>
      </c>
      <c r="K3" s="173" t="s">
        <v>32</v>
      </c>
      <c r="L3" s="3"/>
    </row>
    <row r="4" spans="1:12" ht="24" customHeight="1" x14ac:dyDescent="0.15">
      <c r="A4" s="168"/>
      <c r="B4" s="175"/>
      <c r="C4" s="163"/>
      <c r="D4" s="163"/>
      <c r="E4" s="163"/>
      <c r="F4" s="163"/>
      <c r="G4" s="163"/>
      <c r="H4" s="163"/>
      <c r="I4" s="163"/>
      <c r="J4" s="163"/>
      <c r="K4" s="165"/>
      <c r="L4" s="3"/>
    </row>
    <row r="5" spans="1:12" ht="24" customHeight="1" x14ac:dyDescent="0.15">
      <c r="A5" s="10" t="s">
        <v>168</v>
      </c>
      <c r="B5" s="27">
        <v>4952</v>
      </c>
      <c r="C5" s="28">
        <v>545</v>
      </c>
      <c r="D5" s="28">
        <v>201</v>
      </c>
      <c r="E5" s="28">
        <v>682</v>
      </c>
      <c r="F5" s="28">
        <v>93</v>
      </c>
      <c r="G5" s="28">
        <v>72</v>
      </c>
      <c r="H5" s="28">
        <v>2067</v>
      </c>
      <c r="I5" s="28">
        <v>997</v>
      </c>
      <c r="J5" s="28">
        <v>222</v>
      </c>
      <c r="K5" s="28">
        <v>73</v>
      </c>
      <c r="L5" s="3"/>
    </row>
    <row r="6" spans="1:12" ht="24" customHeight="1" x14ac:dyDescent="0.15">
      <c r="A6" s="16" t="s">
        <v>169</v>
      </c>
      <c r="B6" s="29">
        <v>5107</v>
      </c>
      <c r="C6" s="12">
        <v>579</v>
      </c>
      <c r="D6" s="12">
        <v>206</v>
      </c>
      <c r="E6" s="12">
        <v>683</v>
      </c>
      <c r="F6" s="12">
        <v>95</v>
      </c>
      <c r="G6" s="12">
        <v>82</v>
      </c>
      <c r="H6" s="12">
        <v>2160</v>
      </c>
      <c r="I6" s="12">
        <v>997</v>
      </c>
      <c r="J6" s="12">
        <v>244</v>
      </c>
      <c r="K6" s="12">
        <v>61</v>
      </c>
      <c r="L6" s="23"/>
    </row>
    <row r="7" spans="1:12" ht="24" customHeight="1" x14ac:dyDescent="0.15">
      <c r="A7" s="16" t="s">
        <v>170</v>
      </c>
      <c r="B7" s="29">
        <v>5471</v>
      </c>
      <c r="C7" s="12">
        <v>639</v>
      </c>
      <c r="D7" s="12">
        <v>215</v>
      </c>
      <c r="E7" s="12">
        <v>726</v>
      </c>
      <c r="F7" s="12">
        <v>101</v>
      </c>
      <c r="G7" s="12">
        <v>102</v>
      </c>
      <c r="H7" s="12">
        <v>2406</v>
      </c>
      <c r="I7" s="12">
        <v>935</v>
      </c>
      <c r="J7" s="12">
        <v>270</v>
      </c>
      <c r="K7" s="12">
        <v>77</v>
      </c>
      <c r="L7" s="3"/>
    </row>
    <row r="8" spans="1:12" ht="24" customHeight="1" x14ac:dyDescent="0.15">
      <c r="A8" s="16" t="s">
        <v>136</v>
      </c>
      <c r="B8" s="30">
        <v>5751</v>
      </c>
      <c r="C8" s="13">
        <v>665</v>
      </c>
      <c r="D8" s="13">
        <v>215</v>
      </c>
      <c r="E8" s="13">
        <v>709</v>
      </c>
      <c r="F8" s="13">
        <v>106</v>
      </c>
      <c r="G8" s="13">
        <v>92</v>
      </c>
      <c r="H8" s="13">
        <v>2640</v>
      </c>
      <c r="I8" s="13">
        <v>938</v>
      </c>
      <c r="J8" s="13">
        <v>306</v>
      </c>
      <c r="K8" s="13">
        <v>80</v>
      </c>
      <c r="L8" s="3"/>
    </row>
    <row r="9" spans="1:12" ht="24" customHeight="1" thickBot="1" x14ac:dyDescent="0.2">
      <c r="A9" s="17" t="s">
        <v>171</v>
      </c>
      <c r="B9" s="31">
        <v>5854</v>
      </c>
      <c r="C9" s="20">
        <v>659</v>
      </c>
      <c r="D9" s="20">
        <v>226</v>
      </c>
      <c r="E9" s="20">
        <v>732</v>
      </c>
      <c r="F9" s="20">
        <v>105</v>
      </c>
      <c r="G9" s="20">
        <v>106</v>
      </c>
      <c r="H9" s="20">
        <v>2778</v>
      </c>
      <c r="I9" s="20">
        <v>875</v>
      </c>
      <c r="J9" s="20">
        <v>294</v>
      </c>
      <c r="K9" s="20">
        <v>79</v>
      </c>
      <c r="L9" s="23"/>
    </row>
    <row r="10" spans="1:12" x14ac:dyDescent="0.15">
      <c r="A10" s="25"/>
      <c r="B10" s="25"/>
      <c r="C10" s="25"/>
      <c r="D10" s="25"/>
      <c r="E10" s="25"/>
      <c r="F10" s="3"/>
      <c r="G10" s="3"/>
      <c r="H10" s="3"/>
      <c r="I10" s="3"/>
      <c r="J10" s="3"/>
      <c r="K10" s="32" t="s">
        <v>33</v>
      </c>
      <c r="L10" s="25"/>
    </row>
    <row r="11" spans="1:12" x14ac:dyDescent="0.15">
      <c r="A11" s="24" t="s">
        <v>34</v>
      </c>
      <c r="B11" s="25"/>
      <c r="C11" s="25"/>
      <c r="D11" s="25"/>
      <c r="E11" s="25"/>
      <c r="F11" s="3"/>
      <c r="G11" s="3"/>
      <c r="H11" s="3"/>
      <c r="I11" s="3"/>
      <c r="J11" s="3"/>
      <c r="K11" s="3"/>
      <c r="L11" s="25"/>
    </row>
    <row r="12" spans="1:12" x14ac:dyDescent="0.15">
      <c r="A12" s="3"/>
      <c r="B12" s="3"/>
      <c r="C12" s="3"/>
      <c r="D12" s="3"/>
      <c r="E12" s="3"/>
      <c r="F12" s="3"/>
      <c r="G12" s="3"/>
      <c r="H12" s="3"/>
      <c r="I12" s="3"/>
      <c r="J12" s="3"/>
      <c r="K12" s="3"/>
      <c r="L12" s="3"/>
    </row>
    <row r="13" spans="1:12" x14ac:dyDescent="0.15">
      <c r="A13" s="3"/>
      <c r="B13" s="3"/>
      <c r="C13" s="3"/>
      <c r="D13" s="3"/>
      <c r="E13" s="3"/>
      <c r="F13" s="3"/>
      <c r="G13" s="3"/>
      <c r="H13" s="3"/>
      <c r="I13" s="3"/>
      <c r="J13" s="3"/>
      <c r="K13" s="3"/>
      <c r="L13" s="3"/>
    </row>
  </sheetData>
  <mergeCells count="11">
    <mergeCell ref="F3:F4"/>
    <mergeCell ref="A3:A4"/>
    <mergeCell ref="B3:B4"/>
    <mergeCell ref="C3:C4"/>
    <mergeCell ref="D3:D4"/>
    <mergeCell ref="E3:E4"/>
    <mergeCell ref="G3:G4"/>
    <mergeCell ref="H3:H4"/>
    <mergeCell ref="I3:I4"/>
    <mergeCell ref="J3:J4"/>
    <mergeCell ref="K3:K4"/>
  </mergeCells>
  <phoneticPr fontId="3"/>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zoomScale="70" zoomScaleNormal="70" workbookViewId="0">
      <selection activeCell="A3" sqref="A3:A5"/>
    </sheetView>
  </sheetViews>
  <sheetFormatPr defaultRowHeight="13.5" x14ac:dyDescent="0.15"/>
  <cols>
    <col min="1" max="1" width="14.625" customWidth="1"/>
    <col min="2" max="2" width="11.625" customWidth="1"/>
    <col min="3" max="3" width="13.5" bestFit="1" customWidth="1"/>
    <col min="4" max="9" width="11.625" customWidth="1"/>
    <col min="10" max="10" width="12.625" customWidth="1"/>
    <col min="11" max="11" width="6.25" customWidth="1"/>
    <col min="12" max="12" width="8" customWidth="1"/>
  </cols>
  <sheetData>
    <row r="1" spans="1:13" ht="14.25" x14ac:dyDescent="0.15">
      <c r="A1" s="1" t="s">
        <v>197</v>
      </c>
      <c r="B1" s="2"/>
      <c r="C1" s="2"/>
      <c r="D1" s="2"/>
      <c r="E1" s="2"/>
      <c r="F1" s="2"/>
      <c r="G1" s="2"/>
      <c r="H1" s="2"/>
      <c r="I1" s="2"/>
      <c r="J1" s="2"/>
      <c r="K1" s="2"/>
      <c r="L1" s="2"/>
      <c r="M1" s="2"/>
    </row>
    <row r="2" spans="1:13" ht="14.25" thickBot="1" x14ac:dyDescent="0.2">
      <c r="A2" s="25"/>
      <c r="B2" s="25"/>
      <c r="C2" s="25"/>
      <c r="D2" s="25"/>
      <c r="E2" s="25"/>
      <c r="F2" s="25"/>
      <c r="G2" s="25"/>
      <c r="H2" s="25"/>
      <c r="I2" s="25"/>
      <c r="J2" s="25"/>
      <c r="K2" s="25"/>
      <c r="L2" s="33" t="s">
        <v>35</v>
      </c>
      <c r="M2" s="25"/>
    </row>
    <row r="3" spans="1:13" ht="26.25" customHeight="1" x14ac:dyDescent="0.15">
      <c r="A3" s="167" t="s">
        <v>36</v>
      </c>
      <c r="B3" s="176" t="s">
        <v>37</v>
      </c>
      <c r="C3" s="177"/>
      <c r="D3" s="177"/>
      <c r="E3" s="177"/>
      <c r="F3" s="177"/>
      <c r="G3" s="177"/>
      <c r="H3" s="177"/>
      <c r="I3" s="177"/>
      <c r="J3" s="177"/>
      <c r="K3" s="178"/>
      <c r="L3" s="179" t="s">
        <v>38</v>
      </c>
      <c r="M3" s="23"/>
    </row>
    <row r="4" spans="1:13" ht="26.25" customHeight="1" x14ac:dyDescent="0.15">
      <c r="A4" s="168"/>
      <c r="B4" s="181" t="s">
        <v>39</v>
      </c>
      <c r="C4" s="181" t="s">
        <v>40</v>
      </c>
      <c r="D4" s="181"/>
      <c r="E4" s="181"/>
      <c r="F4" s="181"/>
      <c r="G4" s="181" t="s">
        <v>41</v>
      </c>
      <c r="H4" s="182"/>
      <c r="I4" s="182"/>
      <c r="J4" s="182"/>
      <c r="K4" s="183"/>
      <c r="L4" s="180"/>
      <c r="M4" s="23"/>
    </row>
    <row r="5" spans="1:13" ht="26.25" customHeight="1" x14ac:dyDescent="0.15">
      <c r="A5" s="168"/>
      <c r="B5" s="181"/>
      <c r="C5" s="34" t="s">
        <v>42</v>
      </c>
      <c r="D5" s="35" t="s">
        <v>11</v>
      </c>
      <c r="E5" s="35" t="s">
        <v>43</v>
      </c>
      <c r="F5" s="36" t="s">
        <v>44</v>
      </c>
      <c r="G5" s="35" t="s">
        <v>45</v>
      </c>
      <c r="H5" s="35" t="s">
        <v>46</v>
      </c>
      <c r="I5" s="36" t="s">
        <v>47</v>
      </c>
      <c r="J5" s="35" t="s">
        <v>48</v>
      </c>
      <c r="K5" s="37" t="s">
        <v>49</v>
      </c>
      <c r="L5" s="38" t="s">
        <v>50</v>
      </c>
      <c r="M5" s="23"/>
    </row>
    <row r="6" spans="1:13" ht="26.25" customHeight="1" x14ac:dyDescent="0.15">
      <c r="A6" s="10" t="s">
        <v>172</v>
      </c>
      <c r="B6" s="39">
        <v>0</v>
      </c>
      <c r="C6" s="40">
        <v>0</v>
      </c>
      <c r="D6" s="40" t="s">
        <v>137</v>
      </c>
      <c r="E6" s="40">
        <v>0</v>
      </c>
      <c r="F6" s="40">
        <v>0</v>
      </c>
      <c r="G6" s="40">
        <v>0</v>
      </c>
      <c r="H6" s="40">
        <v>1</v>
      </c>
      <c r="I6" s="40">
        <v>10</v>
      </c>
      <c r="J6" s="40">
        <v>0</v>
      </c>
      <c r="K6" s="41">
        <v>0</v>
      </c>
      <c r="L6" s="40">
        <v>42</v>
      </c>
      <c r="M6" s="23"/>
    </row>
    <row r="7" spans="1:13" ht="26.25" customHeight="1" x14ac:dyDescent="0.15">
      <c r="A7" s="42" t="s">
        <v>79</v>
      </c>
      <c r="B7" s="39">
        <v>0</v>
      </c>
      <c r="C7" s="40">
        <v>0</v>
      </c>
      <c r="D7" s="40" t="s">
        <v>51</v>
      </c>
      <c r="E7" s="40">
        <v>0</v>
      </c>
      <c r="F7" s="40">
        <v>0</v>
      </c>
      <c r="G7" s="40">
        <v>0</v>
      </c>
      <c r="H7" s="40">
        <v>0</v>
      </c>
      <c r="I7" s="40">
        <v>1</v>
      </c>
      <c r="J7" s="40">
        <v>0</v>
      </c>
      <c r="K7" s="41">
        <v>0</v>
      </c>
      <c r="L7" s="40">
        <v>65</v>
      </c>
      <c r="M7" s="3"/>
    </row>
    <row r="8" spans="1:13" ht="26.25" customHeight="1" x14ac:dyDescent="0.15">
      <c r="A8" s="42" t="s">
        <v>148</v>
      </c>
      <c r="B8" s="39">
        <v>0</v>
      </c>
      <c r="C8" s="40">
        <v>0</v>
      </c>
      <c r="D8" s="40" t="s">
        <v>147</v>
      </c>
      <c r="E8" s="40">
        <v>0</v>
      </c>
      <c r="F8" s="40">
        <v>0</v>
      </c>
      <c r="G8" s="40">
        <v>0</v>
      </c>
      <c r="H8" s="40">
        <v>1</v>
      </c>
      <c r="I8" s="40">
        <v>4</v>
      </c>
      <c r="J8" s="40">
        <v>0</v>
      </c>
      <c r="K8" s="41">
        <v>0</v>
      </c>
      <c r="L8" s="40">
        <v>226</v>
      </c>
      <c r="M8" s="3"/>
    </row>
    <row r="9" spans="1:13" ht="26.25" customHeight="1" x14ac:dyDescent="0.15">
      <c r="A9" s="42" t="s">
        <v>149</v>
      </c>
      <c r="B9" s="39">
        <v>0</v>
      </c>
      <c r="C9" s="40">
        <v>0</v>
      </c>
      <c r="D9" s="40" t="s">
        <v>151</v>
      </c>
      <c r="E9" s="40">
        <v>0</v>
      </c>
      <c r="F9" s="40">
        <v>0</v>
      </c>
      <c r="G9" s="40">
        <v>0</v>
      </c>
      <c r="H9" s="40">
        <v>0</v>
      </c>
      <c r="I9" s="40">
        <v>4</v>
      </c>
      <c r="J9" s="40">
        <v>0</v>
      </c>
      <c r="K9" s="41">
        <v>0</v>
      </c>
      <c r="L9" s="40">
        <v>8</v>
      </c>
      <c r="M9" s="3"/>
    </row>
    <row r="10" spans="1:13" ht="26.25" customHeight="1" thickBot="1" x14ac:dyDescent="0.2">
      <c r="A10" s="43" t="s">
        <v>173</v>
      </c>
      <c r="B10" s="44" t="s">
        <v>18</v>
      </c>
      <c r="C10" s="45" t="s">
        <v>18</v>
      </c>
      <c r="D10" s="45" t="s">
        <v>147</v>
      </c>
      <c r="E10" s="45" t="s">
        <v>18</v>
      </c>
      <c r="F10" s="45" t="s">
        <v>18</v>
      </c>
      <c r="G10" s="45" t="s">
        <v>18</v>
      </c>
      <c r="H10" s="45">
        <v>3</v>
      </c>
      <c r="I10" s="45">
        <v>3</v>
      </c>
      <c r="J10" s="45" t="s">
        <v>18</v>
      </c>
      <c r="K10" s="46">
        <v>0</v>
      </c>
      <c r="L10" s="45">
        <v>28</v>
      </c>
      <c r="M10" s="23"/>
    </row>
    <row r="11" spans="1:13" x14ac:dyDescent="0.15">
      <c r="A11" s="24"/>
      <c r="B11" s="24"/>
      <c r="C11" s="24"/>
      <c r="D11" s="24"/>
      <c r="E11" s="24"/>
      <c r="F11" s="24"/>
      <c r="G11" s="24"/>
      <c r="H11" s="24"/>
      <c r="I11" s="24"/>
      <c r="J11" s="47"/>
      <c r="K11" s="24"/>
      <c r="L11" s="5" t="s">
        <v>20</v>
      </c>
      <c r="M11" s="24"/>
    </row>
    <row r="12" spans="1:13" x14ac:dyDescent="0.15">
      <c r="A12" s="48" t="s">
        <v>206</v>
      </c>
      <c r="B12" s="24"/>
      <c r="C12" s="24"/>
      <c r="D12" s="24"/>
      <c r="E12" s="24"/>
      <c r="F12" s="24"/>
      <c r="G12" s="24"/>
      <c r="H12" s="24"/>
      <c r="I12" s="24"/>
      <c r="J12" s="24"/>
      <c r="K12" s="24"/>
      <c r="L12" s="24"/>
      <c r="M12" s="24"/>
    </row>
    <row r="13" spans="1:13" x14ac:dyDescent="0.15">
      <c r="A13" s="49" t="s">
        <v>207</v>
      </c>
      <c r="B13" s="24"/>
      <c r="C13" s="24"/>
      <c r="D13" s="24"/>
      <c r="E13" s="24"/>
      <c r="F13" s="24"/>
      <c r="G13" s="24"/>
      <c r="H13" s="24"/>
      <c r="I13" s="24"/>
      <c r="J13" s="24"/>
      <c r="K13" s="24"/>
      <c r="L13" s="24"/>
      <c r="M13" s="24"/>
    </row>
    <row r="14" spans="1:13" x14ac:dyDescent="0.15">
      <c r="A14" s="48" t="s">
        <v>52</v>
      </c>
      <c r="B14" s="24"/>
      <c r="C14" s="24"/>
      <c r="D14" s="24"/>
      <c r="E14" s="24"/>
      <c r="F14" s="24"/>
      <c r="G14" s="24"/>
      <c r="H14" s="24"/>
      <c r="I14" s="24"/>
      <c r="J14" s="24"/>
      <c r="K14" s="24"/>
      <c r="L14" s="24"/>
      <c r="M14" s="24"/>
    </row>
    <row r="15" spans="1:13" x14ac:dyDescent="0.15">
      <c r="A15" s="48" t="s">
        <v>53</v>
      </c>
      <c r="B15" s="24"/>
      <c r="C15" s="24"/>
      <c r="D15" s="24"/>
      <c r="E15" s="24"/>
      <c r="F15" s="24"/>
      <c r="G15" s="24"/>
      <c r="H15" s="24"/>
      <c r="I15" s="24"/>
      <c r="J15" s="24"/>
      <c r="K15" s="24"/>
      <c r="L15" s="24"/>
      <c r="M15" s="24"/>
    </row>
    <row r="16" spans="1:13" x14ac:dyDescent="0.15">
      <c r="A16" s="48" t="s">
        <v>54</v>
      </c>
      <c r="B16" s="25"/>
      <c r="C16" s="25"/>
      <c r="D16" s="25"/>
      <c r="E16" s="25"/>
      <c r="F16" s="25"/>
      <c r="G16" s="25"/>
      <c r="H16" s="25"/>
      <c r="I16" s="25"/>
      <c r="J16" s="25"/>
      <c r="K16" s="25"/>
      <c r="L16" s="25"/>
      <c r="M16" s="25"/>
    </row>
    <row r="17" spans="1:13" x14ac:dyDescent="0.15">
      <c r="A17" s="48"/>
      <c r="B17" s="25"/>
      <c r="C17" s="25"/>
      <c r="D17" s="25"/>
      <c r="E17" s="25"/>
      <c r="F17" s="25"/>
      <c r="G17" s="25"/>
      <c r="H17" s="25"/>
      <c r="I17" s="25"/>
      <c r="J17" s="25"/>
      <c r="K17" s="25"/>
      <c r="L17" s="25"/>
      <c r="M17" s="25"/>
    </row>
  </sheetData>
  <mergeCells count="6">
    <mergeCell ref="A3:A5"/>
    <mergeCell ref="B3:K3"/>
    <mergeCell ref="L3:L4"/>
    <mergeCell ref="B4:B5"/>
    <mergeCell ref="C4:F4"/>
    <mergeCell ref="G4:K4"/>
  </mergeCells>
  <phoneticPr fontId="3"/>
  <pageMargins left="0.7" right="0.7" top="0.75" bottom="0.75" header="0.3" footer="0.3"/>
  <pageSetup paperSize="9"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zoomScale="70" zoomScaleNormal="70" workbookViewId="0">
      <selection activeCell="B3" sqref="B3:D3"/>
    </sheetView>
  </sheetViews>
  <sheetFormatPr defaultRowHeight="13.5" x14ac:dyDescent="0.15"/>
  <cols>
    <col min="1" max="1" width="4.375" customWidth="1"/>
    <col min="2" max="2" width="18" customWidth="1"/>
    <col min="5" max="5" width="4.375" customWidth="1"/>
    <col min="6" max="6" width="18" customWidth="1"/>
  </cols>
  <sheetData>
    <row r="1" spans="1:8" ht="14.25" x14ac:dyDescent="0.15">
      <c r="A1" s="1" t="s">
        <v>198</v>
      </c>
      <c r="B1" s="2"/>
      <c r="C1" s="2"/>
      <c r="D1" s="2"/>
      <c r="E1" s="2"/>
      <c r="F1" s="2"/>
      <c r="G1" s="2"/>
      <c r="H1" s="2"/>
    </row>
    <row r="2" spans="1:8" ht="14.25" thickBot="1" x14ac:dyDescent="0.2">
      <c r="A2" s="3"/>
      <c r="B2" s="3"/>
      <c r="C2" s="3"/>
      <c r="D2" s="3"/>
      <c r="E2" s="3"/>
      <c r="F2" s="3"/>
      <c r="G2" s="3"/>
      <c r="H2" s="3"/>
    </row>
    <row r="3" spans="1:8" ht="24" customHeight="1" x14ac:dyDescent="0.15">
      <c r="A3" s="184" t="s">
        <v>55</v>
      </c>
      <c r="B3" s="186" t="s">
        <v>174</v>
      </c>
      <c r="C3" s="187"/>
      <c r="D3" s="187"/>
      <c r="E3" s="188" t="s">
        <v>55</v>
      </c>
      <c r="F3" s="186" t="s">
        <v>183</v>
      </c>
      <c r="G3" s="187"/>
      <c r="H3" s="187"/>
    </row>
    <row r="4" spans="1:8" ht="24" customHeight="1" x14ac:dyDescent="0.15">
      <c r="A4" s="185"/>
      <c r="B4" s="115" t="s">
        <v>56</v>
      </c>
      <c r="C4" s="50" t="s">
        <v>57</v>
      </c>
      <c r="D4" s="51" t="s">
        <v>58</v>
      </c>
      <c r="E4" s="189"/>
      <c r="F4" s="115" t="s">
        <v>56</v>
      </c>
      <c r="G4" s="50" t="s">
        <v>57</v>
      </c>
      <c r="H4" s="51" t="s">
        <v>58</v>
      </c>
    </row>
    <row r="5" spans="1:8" ht="33" customHeight="1" x14ac:dyDescent="0.15">
      <c r="A5" s="52"/>
      <c r="B5" s="56" t="s">
        <v>140</v>
      </c>
      <c r="C5" s="53">
        <v>2494</v>
      </c>
      <c r="D5" s="54">
        <v>100</v>
      </c>
      <c r="E5" s="55"/>
      <c r="F5" s="56" t="s">
        <v>140</v>
      </c>
      <c r="G5" s="53">
        <v>2501</v>
      </c>
      <c r="H5" s="54">
        <v>100</v>
      </c>
    </row>
    <row r="6" spans="1:8" ht="33" customHeight="1" x14ac:dyDescent="0.15">
      <c r="A6" s="57">
        <v>1</v>
      </c>
      <c r="B6" s="61" t="s">
        <v>141</v>
      </c>
      <c r="C6" s="58">
        <v>709</v>
      </c>
      <c r="D6" s="59">
        <v>28.4</v>
      </c>
      <c r="E6" s="60">
        <v>1</v>
      </c>
      <c r="F6" s="61" t="s">
        <v>141</v>
      </c>
      <c r="G6" s="58">
        <v>767</v>
      </c>
      <c r="H6" s="59">
        <v>30.7</v>
      </c>
    </row>
    <row r="7" spans="1:8" ht="33" customHeight="1" x14ac:dyDescent="0.15">
      <c r="A7" s="57">
        <v>2</v>
      </c>
      <c r="B7" s="61" t="s">
        <v>142</v>
      </c>
      <c r="C7" s="58">
        <v>380</v>
      </c>
      <c r="D7" s="59">
        <v>15.2</v>
      </c>
      <c r="E7" s="60">
        <v>2</v>
      </c>
      <c r="F7" s="61" t="s">
        <v>142</v>
      </c>
      <c r="G7" s="58">
        <v>372</v>
      </c>
      <c r="H7" s="59">
        <v>14.9</v>
      </c>
    </row>
    <row r="8" spans="1:8" ht="33" customHeight="1" x14ac:dyDescent="0.15">
      <c r="A8" s="57">
        <v>3</v>
      </c>
      <c r="B8" s="61" t="s">
        <v>60</v>
      </c>
      <c r="C8" s="58">
        <v>293</v>
      </c>
      <c r="D8" s="59">
        <v>11.7</v>
      </c>
      <c r="E8" s="60">
        <v>3</v>
      </c>
      <c r="F8" s="61" t="s">
        <v>60</v>
      </c>
      <c r="G8" s="58">
        <v>267</v>
      </c>
      <c r="H8" s="59">
        <v>10.7</v>
      </c>
    </row>
    <row r="9" spans="1:8" ht="33" customHeight="1" x14ac:dyDescent="0.15">
      <c r="A9" s="57">
        <v>4</v>
      </c>
      <c r="B9" s="61" t="s">
        <v>61</v>
      </c>
      <c r="C9" s="58">
        <v>221</v>
      </c>
      <c r="D9" s="59">
        <v>8.9</v>
      </c>
      <c r="E9" s="60">
        <v>4</v>
      </c>
      <c r="F9" s="61" t="s">
        <v>61</v>
      </c>
      <c r="G9" s="58">
        <v>190</v>
      </c>
      <c r="H9" s="59">
        <v>7.6</v>
      </c>
    </row>
    <row r="10" spans="1:8" ht="33" customHeight="1" x14ac:dyDescent="0.15">
      <c r="A10" s="57">
        <v>5</v>
      </c>
      <c r="B10" s="61" t="s">
        <v>62</v>
      </c>
      <c r="C10" s="58">
        <v>143</v>
      </c>
      <c r="D10" s="59">
        <v>5.7</v>
      </c>
      <c r="E10" s="60">
        <v>5</v>
      </c>
      <c r="F10" s="61" t="s">
        <v>62</v>
      </c>
      <c r="G10" s="58">
        <v>128</v>
      </c>
      <c r="H10" s="59">
        <v>5</v>
      </c>
    </row>
    <row r="11" spans="1:8" ht="33" customHeight="1" x14ac:dyDescent="0.15">
      <c r="A11" s="57">
        <v>6</v>
      </c>
      <c r="B11" s="61" t="s">
        <v>63</v>
      </c>
      <c r="C11" s="58">
        <v>71</v>
      </c>
      <c r="D11" s="59">
        <v>2.8</v>
      </c>
      <c r="E11" s="60">
        <v>6</v>
      </c>
      <c r="F11" s="61" t="s">
        <v>63</v>
      </c>
      <c r="G11" s="58">
        <v>76</v>
      </c>
      <c r="H11" s="59">
        <v>3</v>
      </c>
    </row>
    <row r="12" spans="1:8" ht="33" customHeight="1" x14ac:dyDescent="0.15">
      <c r="A12" s="57">
        <v>7</v>
      </c>
      <c r="B12" s="61" t="s">
        <v>64</v>
      </c>
      <c r="C12" s="58">
        <v>59</v>
      </c>
      <c r="D12" s="59">
        <v>2.4</v>
      </c>
      <c r="E12" s="60">
        <v>7</v>
      </c>
      <c r="F12" s="61" t="s">
        <v>64</v>
      </c>
      <c r="G12" s="58">
        <v>52</v>
      </c>
      <c r="H12" s="59">
        <v>2.1</v>
      </c>
    </row>
    <row r="13" spans="1:8" ht="33" customHeight="1" x14ac:dyDescent="0.15">
      <c r="A13" s="57">
        <v>8</v>
      </c>
      <c r="B13" s="61" t="s">
        <v>65</v>
      </c>
      <c r="C13" s="58">
        <v>40</v>
      </c>
      <c r="D13" s="59">
        <v>1.6</v>
      </c>
      <c r="E13" s="60">
        <v>8</v>
      </c>
      <c r="F13" s="61" t="s">
        <v>65</v>
      </c>
      <c r="G13" s="58">
        <v>47</v>
      </c>
      <c r="H13" s="59">
        <v>1.9</v>
      </c>
    </row>
    <row r="14" spans="1:8" ht="33" customHeight="1" x14ac:dyDescent="0.15">
      <c r="A14" s="62">
        <v>9</v>
      </c>
      <c r="B14" s="61" t="s">
        <v>143</v>
      </c>
      <c r="C14" s="58">
        <v>38</v>
      </c>
      <c r="D14" s="59">
        <v>1.5</v>
      </c>
      <c r="E14" s="63">
        <v>9</v>
      </c>
      <c r="F14" s="61" t="s">
        <v>143</v>
      </c>
      <c r="G14" s="58">
        <v>38</v>
      </c>
      <c r="H14" s="59">
        <v>1.5</v>
      </c>
    </row>
    <row r="15" spans="1:8" ht="33" customHeight="1" x14ac:dyDescent="0.15">
      <c r="A15" s="62">
        <v>10</v>
      </c>
      <c r="B15" s="61" t="s">
        <v>144</v>
      </c>
      <c r="C15" s="39">
        <v>37</v>
      </c>
      <c r="D15" s="59">
        <v>1.5</v>
      </c>
      <c r="E15" s="63">
        <v>10</v>
      </c>
      <c r="F15" s="61" t="s">
        <v>184</v>
      </c>
      <c r="G15" s="39">
        <v>35</v>
      </c>
      <c r="H15" s="59">
        <v>1.4</v>
      </c>
    </row>
    <row r="16" spans="1:8" ht="33" customHeight="1" thickBot="1" x14ac:dyDescent="0.2">
      <c r="A16" s="64"/>
      <c r="B16" s="68" t="s">
        <v>145</v>
      </c>
      <c r="C16" s="65">
        <v>503</v>
      </c>
      <c r="D16" s="66">
        <v>20.2</v>
      </c>
      <c r="E16" s="67"/>
      <c r="F16" s="68" t="s">
        <v>145</v>
      </c>
      <c r="G16" s="65">
        <v>529</v>
      </c>
      <c r="H16" s="66">
        <v>21.2</v>
      </c>
    </row>
    <row r="17" spans="1:8" x14ac:dyDescent="0.15">
      <c r="A17" s="3"/>
      <c r="B17" s="3"/>
      <c r="C17" s="3"/>
      <c r="D17" s="26"/>
      <c r="E17" s="3"/>
      <c r="F17" s="3"/>
      <c r="G17" s="3"/>
      <c r="H17" s="26" t="s">
        <v>162</v>
      </c>
    </row>
    <row r="18" spans="1:8" x14ac:dyDescent="0.15">
      <c r="A18" s="48" t="s">
        <v>208</v>
      </c>
      <c r="B18" s="3"/>
      <c r="C18" s="3"/>
      <c r="D18" s="3"/>
      <c r="E18" s="3"/>
      <c r="F18" s="3"/>
      <c r="G18" s="3"/>
      <c r="H18" s="3"/>
    </row>
    <row r="19" spans="1:8" x14ac:dyDescent="0.15">
      <c r="A19" s="3"/>
      <c r="B19" s="3"/>
      <c r="C19" s="3"/>
      <c r="D19" s="3"/>
      <c r="E19" s="3"/>
      <c r="F19" s="3"/>
      <c r="G19" s="3"/>
      <c r="H19" s="3"/>
    </row>
  </sheetData>
  <mergeCells count="4">
    <mergeCell ref="A3:A4"/>
    <mergeCell ref="B3:D3"/>
    <mergeCell ref="E3:E4"/>
    <mergeCell ref="F3:H3"/>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zoomScale="85" zoomScaleNormal="85" workbookViewId="0">
      <selection activeCell="A5" sqref="A5"/>
    </sheetView>
  </sheetViews>
  <sheetFormatPr defaultRowHeight="13.5" x14ac:dyDescent="0.15"/>
  <cols>
    <col min="1" max="1" width="23" customWidth="1"/>
    <col min="2" max="2" width="27.125" customWidth="1"/>
    <col min="3" max="3" width="16.625" customWidth="1"/>
  </cols>
  <sheetData>
    <row r="1" spans="1:3" ht="14.25" x14ac:dyDescent="0.15">
      <c r="A1" s="1" t="s">
        <v>199</v>
      </c>
      <c r="B1" s="2"/>
      <c r="C1" s="2"/>
    </row>
    <row r="2" spans="1:3" ht="14.25" thickBot="1" x14ac:dyDescent="0.2">
      <c r="A2" s="3"/>
      <c r="B2" s="5" t="s">
        <v>35</v>
      </c>
      <c r="C2" s="3"/>
    </row>
    <row r="3" spans="1:3" x14ac:dyDescent="0.15">
      <c r="A3" s="190" t="s">
        <v>66</v>
      </c>
      <c r="B3" s="192" t="s">
        <v>67</v>
      </c>
      <c r="C3" s="69"/>
    </row>
    <row r="4" spans="1:3" x14ac:dyDescent="0.15">
      <c r="A4" s="191"/>
      <c r="B4" s="193"/>
      <c r="C4" s="70"/>
    </row>
    <row r="5" spans="1:3" ht="24" customHeight="1" x14ac:dyDescent="0.15">
      <c r="A5" s="10" t="s">
        <v>172</v>
      </c>
      <c r="B5" s="107">
        <v>10250</v>
      </c>
      <c r="C5" s="12"/>
    </row>
    <row r="6" spans="1:3" ht="24" customHeight="1" x14ac:dyDescent="0.15">
      <c r="A6" s="16" t="s">
        <v>79</v>
      </c>
      <c r="B6" s="11">
        <v>10550</v>
      </c>
      <c r="C6" s="13"/>
    </row>
    <row r="7" spans="1:3" ht="24" customHeight="1" x14ac:dyDescent="0.15">
      <c r="A7" s="16" t="s">
        <v>148</v>
      </c>
      <c r="B7" s="11">
        <v>11421</v>
      </c>
      <c r="C7" s="13"/>
    </row>
    <row r="8" spans="1:3" ht="24" customHeight="1" x14ac:dyDescent="0.15">
      <c r="A8" s="16" t="s">
        <v>149</v>
      </c>
      <c r="B8" s="11">
        <v>12170</v>
      </c>
      <c r="C8" s="13"/>
    </row>
    <row r="9" spans="1:3" ht="24" customHeight="1" thickBot="1" x14ac:dyDescent="0.2">
      <c r="A9" s="17" t="s">
        <v>185</v>
      </c>
      <c r="B9" s="18">
        <v>12418</v>
      </c>
      <c r="C9" s="71"/>
    </row>
    <row r="10" spans="1:3" x14ac:dyDescent="0.15">
      <c r="A10" s="25"/>
      <c r="B10" s="5" t="s">
        <v>68</v>
      </c>
      <c r="C10" s="47"/>
    </row>
  </sheetData>
  <mergeCells count="2">
    <mergeCell ref="A3:A4"/>
    <mergeCell ref="B3:B4"/>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zoomScale="70" zoomScaleNormal="70" workbookViewId="0">
      <selection activeCell="A4" sqref="A4:A5"/>
    </sheetView>
  </sheetViews>
  <sheetFormatPr defaultRowHeight="13.5" x14ac:dyDescent="0.15"/>
  <cols>
    <col min="1" max="1" width="13.625" customWidth="1"/>
    <col min="2" max="10" width="11.625" customWidth="1"/>
  </cols>
  <sheetData>
    <row r="1" spans="1:11" ht="14.25" x14ac:dyDescent="0.15">
      <c r="A1" s="1" t="s">
        <v>200</v>
      </c>
      <c r="B1" s="2"/>
      <c r="C1" s="2"/>
      <c r="D1" s="2"/>
      <c r="E1" s="2"/>
      <c r="F1" s="2"/>
      <c r="G1" s="2"/>
      <c r="H1" s="2"/>
      <c r="I1" s="2"/>
      <c r="J1" s="2"/>
      <c r="K1" s="2"/>
    </row>
    <row r="2" spans="1:11" ht="14.25" x14ac:dyDescent="0.15">
      <c r="A2" s="1"/>
      <c r="B2" s="2"/>
      <c r="C2" s="2"/>
      <c r="D2" s="2"/>
      <c r="E2" s="2"/>
      <c r="F2" s="2"/>
      <c r="G2" s="2"/>
      <c r="H2" s="2"/>
      <c r="I2" s="2"/>
      <c r="J2" s="2"/>
      <c r="K2" s="2"/>
    </row>
    <row r="3" spans="1:11" ht="14.25" thickBot="1" x14ac:dyDescent="0.2">
      <c r="A3" s="114" t="s">
        <v>163</v>
      </c>
      <c r="B3" s="25"/>
      <c r="C3" s="25"/>
      <c r="D3" s="25"/>
      <c r="E3" s="25"/>
      <c r="F3" s="25"/>
      <c r="G3" s="25"/>
      <c r="H3" s="25"/>
      <c r="I3" s="47" t="s">
        <v>35</v>
      </c>
      <c r="J3" s="25"/>
      <c r="K3" s="25"/>
    </row>
    <row r="4" spans="1:11" s="111" customFormat="1" ht="24" customHeight="1" x14ac:dyDescent="0.15">
      <c r="A4" s="167" t="s">
        <v>66</v>
      </c>
      <c r="B4" s="166" t="s">
        <v>152</v>
      </c>
      <c r="C4" s="166" t="s">
        <v>77</v>
      </c>
      <c r="D4" s="166" t="s">
        <v>153</v>
      </c>
      <c r="E4" s="170" t="s">
        <v>70</v>
      </c>
      <c r="F4" s="204" t="s">
        <v>154</v>
      </c>
      <c r="G4" s="166" t="s">
        <v>69</v>
      </c>
      <c r="H4" s="196" t="s">
        <v>155</v>
      </c>
      <c r="I4" s="208" t="s">
        <v>75</v>
      </c>
      <c r="J4" s="3"/>
      <c r="K4" s="3"/>
    </row>
    <row r="5" spans="1:11" s="111" customFormat="1" ht="24" customHeight="1" x14ac:dyDescent="0.15">
      <c r="A5" s="168"/>
      <c r="B5" s="163"/>
      <c r="C5" s="163"/>
      <c r="D5" s="163"/>
      <c r="E5" s="163"/>
      <c r="F5" s="205"/>
      <c r="G5" s="163"/>
      <c r="H5" s="207"/>
      <c r="I5" s="165"/>
      <c r="J5" s="3"/>
      <c r="K5" s="3"/>
    </row>
    <row r="6" spans="1:11" ht="23.25" customHeight="1" x14ac:dyDescent="0.15">
      <c r="A6" s="10" t="s">
        <v>172</v>
      </c>
      <c r="B6" s="107">
        <v>8621</v>
      </c>
      <c r="C6" s="28">
        <v>9852</v>
      </c>
      <c r="D6" s="28">
        <v>2317</v>
      </c>
      <c r="E6" s="28">
        <v>0</v>
      </c>
      <c r="F6" s="108">
        <v>9940</v>
      </c>
      <c r="G6" s="28">
        <v>3876</v>
      </c>
      <c r="H6" s="108">
        <v>0</v>
      </c>
      <c r="I6" s="28">
        <v>0</v>
      </c>
      <c r="J6" s="3"/>
      <c r="K6" s="3"/>
    </row>
    <row r="7" spans="1:11" ht="23.25" customHeight="1" x14ac:dyDescent="0.15">
      <c r="A7" s="16" t="s">
        <v>79</v>
      </c>
      <c r="B7" s="11">
        <v>9713</v>
      </c>
      <c r="C7" s="12">
        <v>10194</v>
      </c>
      <c r="D7" s="12">
        <v>2311</v>
      </c>
      <c r="E7" s="12">
        <v>2132</v>
      </c>
      <c r="F7" s="12">
        <v>7814</v>
      </c>
      <c r="G7" s="12">
        <v>1468</v>
      </c>
      <c r="H7" s="12">
        <v>7935</v>
      </c>
      <c r="I7" s="12">
        <v>0</v>
      </c>
      <c r="J7" s="3"/>
      <c r="K7" s="3"/>
    </row>
    <row r="8" spans="1:11" ht="23.25" customHeight="1" x14ac:dyDescent="0.15">
      <c r="A8" s="16" t="s">
        <v>148</v>
      </c>
      <c r="B8" s="11">
        <v>10851</v>
      </c>
      <c r="C8" s="12">
        <v>10376</v>
      </c>
      <c r="D8" s="12">
        <v>2126</v>
      </c>
      <c r="E8" s="12">
        <v>7727</v>
      </c>
      <c r="F8" s="12">
        <v>2323</v>
      </c>
      <c r="G8" s="12">
        <v>0</v>
      </c>
      <c r="H8" s="12">
        <v>2898</v>
      </c>
      <c r="I8" s="12">
        <v>0</v>
      </c>
      <c r="J8" s="3"/>
      <c r="K8" s="3"/>
    </row>
    <row r="9" spans="1:11" ht="23.25" customHeight="1" x14ac:dyDescent="0.15">
      <c r="A9" s="16" t="s">
        <v>149</v>
      </c>
      <c r="B9" s="11">
        <v>9772</v>
      </c>
      <c r="C9" s="12">
        <v>9786</v>
      </c>
      <c r="D9" s="12">
        <v>2364</v>
      </c>
      <c r="E9" s="12">
        <v>9289</v>
      </c>
      <c r="F9" s="12">
        <v>429</v>
      </c>
      <c r="G9" s="12">
        <v>0</v>
      </c>
      <c r="H9" s="12">
        <v>1298</v>
      </c>
      <c r="I9" s="12">
        <v>5067</v>
      </c>
      <c r="J9" s="3"/>
      <c r="K9" s="3"/>
    </row>
    <row r="10" spans="1:11" ht="23.25" customHeight="1" thickBot="1" x14ac:dyDescent="0.2">
      <c r="A10" s="17" t="s">
        <v>176</v>
      </c>
      <c r="B10" s="18">
        <v>9794</v>
      </c>
      <c r="C10" s="19">
        <v>9790</v>
      </c>
      <c r="D10" s="19">
        <v>2420</v>
      </c>
      <c r="E10" s="19">
        <v>9694</v>
      </c>
      <c r="F10" s="19">
        <v>19</v>
      </c>
      <c r="G10" s="19">
        <v>0</v>
      </c>
      <c r="H10" s="19">
        <v>303</v>
      </c>
      <c r="I10" s="19">
        <v>5480</v>
      </c>
      <c r="J10" s="23"/>
      <c r="K10" s="23"/>
    </row>
    <row r="11" spans="1:11" ht="14.25" thickBot="1" x14ac:dyDescent="0.2">
      <c r="A11" s="25"/>
      <c r="B11" s="25"/>
      <c r="C11" s="25"/>
      <c r="D11" s="25"/>
      <c r="E11" s="25"/>
      <c r="F11" s="25"/>
      <c r="G11" s="25"/>
      <c r="H11" s="25"/>
      <c r="I11" s="25"/>
      <c r="J11" s="25"/>
      <c r="K11" s="25"/>
    </row>
    <row r="12" spans="1:11" ht="24" customHeight="1" x14ac:dyDescent="0.15">
      <c r="A12" s="167" t="s">
        <v>66</v>
      </c>
      <c r="B12" s="166" t="s">
        <v>156</v>
      </c>
      <c r="C12" s="166" t="s">
        <v>71</v>
      </c>
      <c r="D12" s="166" t="s">
        <v>72</v>
      </c>
      <c r="E12" s="170" t="s">
        <v>73</v>
      </c>
      <c r="F12" s="204" t="s">
        <v>74</v>
      </c>
      <c r="G12" s="166" t="s">
        <v>76</v>
      </c>
      <c r="H12" s="198" t="s">
        <v>80</v>
      </c>
      <c r="I12" s="194" t="s">
        <v>78</v>
      </c>
      <c r="J12" s="3"/>
      <c r="K12" s="3"/>
    </row>
    <row r="13" spans="1:11" ht="24" customHeight="1" x14ac:dyDescent="0.15">
      <c r="A13" s="168"/>
      <c r="B13" s="163"/>
      <c r="C13" s="163"/>
      <c r="D13" s="163"/>
      <c r="E13" s="163"/>
      <c r="F13" s="205"/>
      <c r="G13" s="163"/>
      <c r="H13" s="206"/>
      <c r="I13" s="195"/>
      <c r="J13" s="3"/>
      <c r="K13" s="3"/>
    </row>
    <row r="14" spans="1:11" ht="23.25" customHeight="1" x14ac:dyDescent="0.15">
      <c r="A14" s="10" t="s">
        <v>172</v>
      </c>
      <c r="B14" s="107">
        <v>2096</v>
      </c>
      <c r="C14" s="28">
        <v>9688</v>
      </c>
      <c r="D14" s="28">
        <v>0</v>
      </c>
      <c r="E14" s="28">
        <v>0</v>
      </c>
      <c r="F14" s="108">
        <v>14479</v>
      </c>
      <c r="G14" s="28">
        <v>11522</v>
      </c>
      <c r="H14" s="108">
        <v>34183</v>
      </c>
      <c r="I14" s="28">
        <v>0</v>
      </c>
      <c r="J14" s="3"/>
      <c r="K14" s="3"/>
    </row>
    <row r="15" spans="1:11" ht="23.25" customHeight="1" x14ac:dyDescent="0.15">
      <c r="A15" s="16" t="s">
        <v>79</v>
      </c>
      <c r="B15" s="11">
        <v>1952</v>
      </c>
      <c r="C15" s="12">
        <v>8800</v>
      </c>
      <c r="D15" s="12">
        <v>1</v>
      </c>
      <c r="E15" s="12">
        <v>1</v>
      </c>
      <c r="F15" s="12">
        <v>11546</v>
      </c>
      <c r="G15" s="12">
        <v>3386</v>
      </c>
      <c r="H15" s="12">
        <v>34341</v>
      </c>
      <c r="I15" s="12">
        <v>0</v>
      </c>
      <c r="J15" s="3"/>
      <c r="K15" s="3"/>
    </row>
    <row r="16" spans="1:11" ht="23.25" customHeight="1" x14ac:dyDescent="0.15">
      <c r="A16" s="16" t="s">
        <v>148</v>
      </c>
      <c r="B16" s="11">
        <v>1590</v>
      </c>
      <c r="C16" s="12">
        <v>4637</v>
      </c>
      <c r="D16" s="12">
        <v>0</v>
      </c>
      <c r="E16" s="12">
        <v>0</v>
      </c>
      <c r="F16" s="12">
        <v>10536</v>
      </c>
      <c r="G16" s="12">
        <v>377</v>
      </c>
      <c r="H16" s="12">
        <v>35372</v>
      </c>
      <c r="I16" s="12">
        <v>0</v>
      </c>
      <c r="J16" s="3"/>
      <c r="K16" s="3"/>
    </row>
    <row r="17" spans="1:11" ht="23.25" customHeight="1" x14ac:dyDescent="0.15">
      <c r="A17" s="16" t="s">
        <v>149</v>
      </c>
      <c r="B17" s="11">
        <v>1714</v>
      </c>
      <c r="C17" s="12">
        <v>4737</v>
      </c>
      <c r="D17" s="12">
        <v>0</v>
      </c>
      <c r="E17" s="12">
        <v>0</v>
      </c>
      <c r="F17" s="12">
        <v>10278</v>
      </c>
      <c r="G17" s="12">
        <v>30</v>
      </c>
      <c r="H17" s="12">
        <v>36761</v>
      </c>
      <c r="I17" s="12">
        <v>5005</v>
      </c>
      <c r="J17" s="3"/>
      <c r="K17" s="3"/>
    </row>
    <row r="18" spans="1:11" ht="23.25" customHeight="1" thickBot="1" x14ac:dyDescent="0.2">
      <c r="A18" s="17" t="s">
        <v>175</v>
      </c>
      <c r="B18" s="18">
        <v>1603</v>
      </c>
      <c r="C18" s="19">
        <v>4628</v>
      </c>
      <c r="D18" s="19">
        <v>0</v>
      </c>
      <c r="E18" s="19">
        <v>0</v>
      </c>
      <c r="F18" s="19">
        <v>9389</v>
      </c>
      <c r="G18" s="19">
        <v>5</v>
      </c>
      <c r="H18" s="19">
        <v>35823</v>
      </c>
      <c r="I18" s="19">
        <v>4183</v>
      </c>
      <c r="J18" s="23"/>
      <c r="K18" s="23"/>
    </row>
    <row r="19" spans="1:11" ht="23.25" customHeight="1" x14ac:dyDescent="0.15">
      <c r="A19" s="112"/>
      <c r="B19" s="71"/>
      <c r="C19" s="71"/>
      <c r="D19" s="98"/>
      <c r="E19" s="98"/>
      <c r="F19" s="13"/>
      <c r="G19" s="3"/>
      <c r="H19" s="3"/>
      <c r="I19" s="13" t="s">
        <v>158</v>
      </c>
      <c r="J19" s="3"/>
      <c r="K19" s="3"/>
    </row>
    <row r="20" spans="1:11" x14ac:dyDescent="0.15">
      <c r="A20" s="25"/>
      <c r="B20" s="25"/>
      <c r="C20" s="25"/>
      <c r="D20" s="25"/>
      <c r="E20" s="25"/>
      <c r="F20" s="25"/>
      <c r="G20" s="25"/>
      <c r="H20" s="25"/>
      <c r="I20" s="32"/>
      <c r="J20" s="25"/>
      <c r="K20" s="25"/>
    </row>
    <row r="21" spans="1:11" ht="14.25" thickBot="1" x14ac:dyDescent="0.2">
      <c r="A21" s="114" t="s">
        <v>164</v>
      </c>
      <c r="B21" s="3"/>
      <c r="C21" s="3"/>
      <c r="D21" s="3"/>
      <c r="E21" s="3"/>
      <c r="F21" s="47" t="s">
        <v>35</v>
      </c>
      <c r="G21" s="3"/>
      <c r="H21" s="3"/>
      <c r="I21" s="3"/>
      <c r="J21" s="3"/>
      <c r="K21" s="3"/>
    </row>
    <row r="22" spans="1:11" ht="24" customHeight="1" x14ac:dyDescent="0.15">
      <c r="A22" s="167" t="s">
        <v>66</v>
      </c>
      <c r="B22" s="196" t="s">
        <v>157</v>
      </c>
      <c r="C22" s="196" t="s">
        <v>75</v>
      </c>
      <c r="D22" s="198" t="s">
        <v>81</v>
      </c>
      <c r="E22" s="200" t="s">
        <v>78</v>
      </c>
      <c r="F22" s="202" t="s">
        <v>139</v>
      </c>
      <c r="G22" s="3"/>
      <c r="H22" s="3"/>
      <c r="I22" s="3"/>
      <c r="J22" s="3"/>
      <c r="K22" s="3"/>
    </row>
    <row r="23" spans="1:11" ht="24" customHeight="1" x14ac:dyDescent="0.15">
      <c r="A23" s="168"/>
      <c r="B23" s="197"/>
      <c r="C23" s="197"/>
      <c r="D23" s="199"/>
      <c r="E23" s="201"/>
      <c r="F23" s="203"/>
      <c r="G23" s="3"/>
      <c r="H23" s="3"/>
      <c r="I23" s="3"/>
      <c r="J23" s="3"/>
      <c r="K23" s="3"/>
    </row>
    <row r="24" spans="1:11" ht="23.25" customHeight="1" x14ac:dyDescent="0.15">
      <c r="A24" s="10" t="s">
        <v>172</v>
      </c>
      <c r="B24" s="109">
        <v>1735</v>
      </c>
      <c r="C24" s="108">
        <v>1519</v>
      </c>
      <c r="D24" s="28">
        <v>41156</v>
      </c>
      <c r="E24" s="28">
        <v>4357</v>
      </c>
      <c r="F24" s="28">
        <v>0</v>
      </c>
      <c r="G24" s="3"/>
      <c r="H24" s="3"/>
      <c r="I24" s="3"/>
      <c r="J24" s="3"/>
      <c r="K24" s="3"/>
    </row>
    <row r="25" spans="1:11" ht="23.25" customHeight="1" x14ac:dyDescent="0.15">
      <c r="A25" s="16" t="s">
        <v>79</v>
      </c>
      <c r="B25" s="110">
        <v>1916</v>
      </c>
      <c r="C25" s="13">
        <v>1618</v>
      </c>
      <c r="D25" s="12">
        <v>40683</v>
      </c>
      <c r="E25" s="12">
        <v>1668</v>
      </c>
      <c r="F25" s="12">
        <v>0</v>
      </c>
      <c r="G25" s="3"/>
      <c r="H25" s="3"/>
      <c r="I25" s="3"/>
      <c r="J25" s="3"/>
      <c r="K25" s="3"/>
    </row>
    <row r="26" spans="1:11" ht="23.25" customHeight="1" x14ac:dyDescent="0.15">
      <c r="A26" s="16" t="s">
        <v>148</v>
      </c>
      <c r="B26" s="110">
        <v>1795</v>
      </c>
      <c r="C26" s="13">
        <v>1662</v>
      </c>
      <c r="D26" s="12">
        <v>40607</v>
      </c>
      <c r="E26" s="12">
        <v>2852</v>
      </c>
      <c r="F26" s="12">
        <v>1433</v>
      </c>
      <c r="G26" s="3"/>
      <c r="H26" s="3"/>
      <c r="I26" s="3"/>
      <c r="J26" s="3"/>
      <c r="K26" s="3"/>
    </row>
    <row r="27" spans="1:11" ht="23.25" customHeight="1" x14ac:dyDescent="0.15">
      <c r="A27" s="16" t="s">
        <v>149</v>
      </c>
      <c r="B27" s="110">
        <v>3088</v>
      </c>
      <c r="C27" s="13">
        <v>559</v>
      </c>
      <c r="D27" s="12">
        <v>39806</v>
      </c>
      <c r="E27" s="12">
        <v>2253</v>
      </c>
      <c r="F27" s="12">
        <v>307</v>
      </c>
      <c r="G27" s="3"/>
      <c r="H27" s="3"/>
      <c r="I27" s="3"/>
      <c r="J27" s="3"/>
      <c r="K27" s="3"/>
    </row>
    <row r="28" spans="1:11" ht="23.25" customHeight="1" thickBot="1" x14ac:dyDescent="0.2">
      <c r="A28" s="17" t="s">
        <v>175</v>
      </c>
      <c r="B28" s="116">
        <v>3043</v>
      </c>
      <c r="C28" s="20">
        <v>0</v>
      </c>
      <c r="D28" s="19">
        <v>37299</v>
      </c>
      <c r="E28" s="19">
        <v>1369</v>
      </c>
      <c r="F28" s="19">
        <v>186</v>
      </c>
      <c r="G28" s="3"/>
      <c r="H28" s="3"/>
      <c r="I28" s="3"/>
      <c r="J28" s="3"/>
      <c r="K28" s="3"/>
    </row>
    <row r="29" spans="1:11" ht="23.25" customHeight="1" x14ac:dyDescent="0.15">
      <c r="A29" s="112"/>
      <c r="B29" s="71"/>
      <c r="C29" s="71"/>
      <c r="D29" s="98"/>
      <c r="E29" s="98"/>
      <c r="F29" s="13" t="s">
        <v>158</v>
      </c>
      <c r="G29" s="3"/>
      <c r="H29" s="3"/>
      <c r="I29" s="3"/>
      <c r="J29" s="3"/>
      <c r="K29" s="3"/>
    </row>
    <row r="30" spans="1:11" x14ac:dyDescent="0.15">
      <c r="B30" s="3"/>
      <c r="C30" s="3"/>
      <c r="D30" s="3"/>
      <c r="E30" s="3"/>
      <c r="F30" s="3"/>
      <c r="G30" s="3"/>
      <c r="H30" s="3"/>
      <c r="I30" s="3"/>
      <c r="J30" s="3"/>
      <c r="K30" s="3"/>
    </row>
    <row r="31" spans="1:11" x14ac:dyDescent="0.15">
      <c r="A31" s="113" t="s">
        <v>160</v>
      </c>
      <c r="B31" s="3"/>
      <c r="C31" s="3"/>
      <c r="D31" s="3"/>
      <c r="E31" s="3"/>
      <c r="F31" s="3"/>
      <c r="G31" s="3"/>
      <c r="H31" s="3"/>
      <c r="I31" s="3"/>
      <c r="J31" s="3"/>
      <c r="K31" s="3"/>
    </row>
    <row r="32" spans="1:11" x14ac:dyDescent="0.15">
      <c r="A32" s="113" t="s">
        <v>161</v>
      </c>
      <c r="B32" s="3"/>
      <c r="C32" s="3"/>
      <c r="D32" s="3"/>
      <c r="E32" s="3"/>
      <c r="F32" s="3"/>
      <c r="G32" s="3"/>
      <c r="H32" s="3"/>
      <c r="I32" s="3"/>
      <c r="J32" s="3"/>
      <c r="K32" s="3"/>
    </row>
    <row r="33" spans="1:11" x14ac:dyDescent="0.15">
      <c r="A33" s="113" t="s">
        <v>159</v>
      </c>
      <c r="B33" s="3"/>
      <c r="C33" s="3"/>
      <c r="D33" s="3"/>
      <c r="E33" s="3"/>
      <c r="F33" s="3"/>
      <c r="G33" s="3"/>
      <c r="H33" s="3"/>
      <c r="I33" s="3"/>
      <c r="J33" s="3"/>
      <c r="K33" s="3"/>
    </row>
  </sheetData>
  <mergeCells count="24">
    <mergeCell ref="H4:H5"/>
    <mergeCell ref="I4:I5"/>
    <mergeCell ref="G4:G5"/>
    <mergeCell ref="A4:A5"/>
    <mergeCell ref="B4:B5"/>
    <mergeCell ref="C4:C5"/>
    <mergeCell ref="D4:D5"/>
    <mergeCell ref="E4:E5"/>
    <mergeCell ref="F4:F5"/>
    <mergeCell ref="I12:I13"/>
    <mergeCell ref="A22:A23"/>
    <mergeCell ref="B22:B23"/>
    <mergeCell ref="C22:C23"/>
    <mergeCell ref="D22:D23"/>
    <mergeCell ref="E22:E23"/>
    <mergeCell ref="A12:A13"/>
    <mergeCell ref="B12:B13"/>
    <mergeCell ref="C12:C13"/>
    <mergeCell ref="D12:D13"/>
    <mergeCell ref="F22:F23"/>
    <mergeCell ref="E12:E13"/>
    <mergeCell ref="F12:F13"/>
    <mergeCell ref="G12:G13"/>
    <mergeCell ref="H12:H13"/>
  </mergeCells>
  <phoneticPr fontId="3"/>
  <pageMargins left="0.7" right="0.7" top="0.75" bottom="0.75" header="0.3" footer="0.3"/>
  <pageSetup paperSize="9"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zoomScale="70" zoomScaleNormal="70" workbookViewId="0"/>
  </sheetViews>
  <sheetFormatPr defaultRowHeight="13.5" x14ac:dyDescent="0.15"/>
  <cols>
    <col min="1" max="1" width="12.625" customWidth="1"/>
    <col min="2" max="9" width="10.625" customWidth="1"/>
  </cols>
  <sheetData>
    <row r="1" spans="1:10" ht="14.25" x14ac:dyDescent="0.15">
      <c r="A1" s="1" t="s">
        <v>201</v>
      </c>
      <c r="B1" s="2"/>
      <c r="C1" s="2"/>
      <c r="D1" s="2"/>
      <c r="E1" s="2"/>
      <c r="F1" s="2"/>
      <c r="G1" s="2"/>
      <c r="H1" s="2"/>
      <c r="I1" s="2"/>
      <c r="J1" s="2"/>
    </row>
    <row r="2" spans="1:10" x14ac:dyDescent="0.15">
      <c r="A2" s="3"/>
      <c r="B2" s="3"/>
      <c r="C2" s="3"/>
      <c r="D2" s="3"/>
      <c r="E2" s="3"/>
      <c r="F2" s="3"/>
      <c r="G2" s="3"/>
      <c r="H2" s="3"/>
      <c r="I2" s="3"/>
      <c r="J2" s="3"/>
    </row>
    <row r="3" spans="1:10" ht="15" thickBot="1" x14ac:dyDescent="0.2">
      <c r="A3" s="72" t="s">
        <v>82</v>
      </c>
      <c r="B3" s="3"/>
      <c r="C3" s="3"/>
      <c r="D3" s="3"/>
      <c r="E3" s="3"/>
      <c r="F3" s="3"/>
      <c r="G3" s="3"/>
      <c r="H3" s="3"/>
      <c r="I3" s="5" t="s">
        <v>35</v>
      </c>
      <c r="J3" s="3"/>
    </row>
    <row r="4" spans="1:10" ht="24" customHeight="1" x14ac:dyDescent="0.15">
      <c r="A4" s="167" t="s">
        <v>66</v>
      </c>
      <c r="B4" s="169" t="s">
        <v>59</v>
      </c>
      <c r="C4" s="169" t="s">
        <v>83</v>
      </c>
      <c r="D4" s="169" t="s">
        <v>84</v>
      </c>
      <c r="E4" s="208" t="s">
        <v>85</v>
      </c>
      <c r="F4" s="169" t="s">
        <v>86</v>
      </c>
      <c r="G4" s="209" t="s">
        <v>87</v>
      </c>
      <c r="H4" s="208" t="s">
        <v>88</v>
      </c>
      <c r="I4" s="211" t="s">
        <v>89</v>
      </c>
      <c r="J4" s="3"/>
    </row>
    <row r="5" spans="1:10" ht="24" customHeight="1" x14ac:dyDescent="0.15">
      <c r="A5" s="168"/>
      <c r="B5" s="163"/>
      <c r="C5" s="163"/>
      <c r="D5" s="163"/>
      <c r="E5" s="165"/>
      <c r="F5" s="163"/>
      <c r="G5" s="210"/>
      <c r="H5" s="165"/>
      <c r="I5" s="212"/>
      <c r="J5" s="3"/>
    </row>
    <row r="6" spans="1:10" ht="24" customHeight="1" x14ac:dyDescent="0.15">
      <c r="A6" s="10" t="s">
        <v>172</v>
      </c>
      <c r="B6" s="107">
        <v>7685</v>
      </c>
      <c r="C6" s="28">
        <v>2079</v>
      </c>
      <c r="D6" s="28">
        <v>4336</v>
      </c>
      <c r="E6" s="28">
        <v>724</v>
      </c>
      <c r="F6" s="122">
        <v>546</v>
      </c>
      <c r="G6" s="125">
        <v>5394</v>
      </c>
      <c r="H6" s="122">
        <v>2291</v>
      </c>
      <c r="I6" s="125">
        <v>103</v>
      </c>
      <c r="J6" s="3"/>
    </row>
    <row r="7" spans="1:10" ht="24" customHeight="1" x14ac:dyDescent="0.15">
      <c r="A7" s="16" t="s">
        <v>79</v>
      </c>
      <c r="B7" s="11">
        <v>8115</v>
      </c>
      <c r="C7" s="12">
        <v>2792</v>
      </c>
      <c r="D7" s="12">
        <v>3916</v>
      </c>
      <c r="E7" s="12">
        <v>785</v>
      </c>
      <c r="F7" s="123">
        <v>622</v>
      </c>
      <c r="G7" s="126">
        <v>5722</v>
      </c>
      <c r="H7" s="123">
        <v>2393</v>
      </c>
      <c r="I7" s="126">
        <v>147</v>
      </c>
      <c r="J7" s="3"/>
    </row>
    <row r="8" spans="1:10" ht="24" customHeight="1" x14ac:dyDescent="0.15">
      <c r="A8" s="16" t="s">
        <v>148</v>
      </c>
      <c r="B8" s="11">
        <v>7594</v>
      </c>
      <c r="C8" s="12">
        <v>2463</v>
      </c>
      <c r="D8" s="12">
        <v>3720</v>
      </c>
      <c r="E8" s="12">
        <v>785</v>
      </c>
      <c r="F8" s="123">
        <v>626</v>
      </c>
      <c r="G8" s="126">
        <v>5392</v>
      </c>
      <c r="H8" s="123">
        <v>2202</v>
      </c>
      <c r="I8" s="126">
        <v>123</v>
      </c>
      <c r="J8" s="3"/>
    </row>
    <row r="9" spans="1:10" ht="24" customHeight="1" x14ac:dyDescent="0.15">
      <c r="A9" s="16" t="s">
        <v>149</v>
      </c>
      <c r="B9" s="11">
        <v>7909</v>
      </c>
      <c r="C9" s="12">
        <v>2763</v>
      </c>
      <c r="D9" s="12">
        <v>3806</v>
      </c>
      <c r="E9" s="12">
        <v>760</v>
      </c>
      <c r="F9" s="123">
        <v>580</v>
      </c>
      <c r="G9" s="126">
        <v>5547</v>
      </c>
      <c r="H9" s="123">
        <v>2362</v>
      </c>
      <c r="I9" s="126">
        <v>97</v>
      </c>
      <c r="J9" s="3"/>
    </row>
    <row r="10" spans="1:10" ht="24" customHeight="1" thickBot="1" x14ac:dyDescent="0.2">
      <c r="A10" s="17" t="s">
        <v>186</v>
      </c>
      <c r="B10" s="18">
        <v>7808</v>
      </c>
      <c r="C10" s="19">
        <v>2544</v>
      </c>
      <c r="D10" s="19">
        <v>3969</v>
      </c>
      <c r="E10" s="19">
        <v>760</v>
      </c>
      <c r="F10" s="124">
        <v>535</v>
      </c>
      <c r="G10" s="127">
        <v>5474</v>
      </c>
      <c r="H10" s="124">
        <v>2334</v>
      </c>
      <c r="I10" s="127">
        <v>89</v>
      </c>
      <c r="J10" s="23"/>
    </row>
    <row r="11" spans="1:10" x14ac:dyDescent="0.15">
      <c r="A11" s="73" t="s">
        <v>91</v>
      </c>
      <c r="B11" s="3"/>
      <c r="C11" s="3"/>
      <c r="D11" s="3"/>
      <c r="E11" s="3"/>
      <c r="F11" s="3"/>
      <c r="G11" s="3"/>
      <c r="H11" s="3"/>
      <c r="I11" s="26" t="s">
        <v>68</v>
      </c>
      <c r="J11" s="3"/>
    </row>
    <row r="12" spans="1:10" x14ac:dyDescent="0.15">
      <c r="A12" s="74" t="s">
        <v>92</v>
      </c>
      <c r="B12" s="75"/>
      <c r="C12" s="75"/>
      <c r="D12" s="75"/>
      <c r="E12" s="75"/>
      <c r="F12" s="3"/>
      <c r="G12" s="3"/>
      <c r="H12" s="3"/>
      <c r="I12" s="3"/>
      <c r="J12" s="3"/>
    </row>
    <row r="13" spans="1:10" x14ac:dyDescent="0.15">
      <c r="A13" s="3"/>
      <c r="B13" s="3"/>
      <c r="C13" s="3"/>
      <c r="D13" s="3"/>
      <c r="E13" s="3"/>
      <c r="F13" s="3"/>
      <c r="G13" s="3"/>
      <c r="H13" s="3"/>
      <c r="I13" s="3"/>
      <c r="J13" s="3"/>
    </row>
    <row r="14" spans="1:10" ht="15" thickBot="1" x14ac:dyDescent="0.2">
      <c r="A14" s="76" t="s">
        <v>90</v>
      </c>
      <c r="B14" s="77"/>
      <c r="C14" s="3"/>
      <c r="D14" s="3"/>
      <c r="E14" s="3"/>
      <c r="F14" s="3"/>
      <c r="G14" s="5" t="s">
        <v>35</v>
      </c>
      <c r="H14" s="3"/>
      <c r="I14" s="3"/>
      <c r="J14" s="3"/>
    </row>
    <row r="15" spans="1:10" ht="24" customHeight="1" x14ac:dyDescent="0.15">
      <c r="A15" s="167" t="s">
        <v>66</v>
      </c>
      <c r="B15" s="169" t="s">
        <v>59</v>
      </c>
      <c r="C15" s="169" t="s">
        <v>83</v>
      </c>
      <c r="D15" s="169" t="s">
        <v>84</v>
      </c>
      <c r="E15" s="209" t="s">
        <v>87</v>
      </c>
      <c r="F15" s="208" t="s">
        <v>88</v>
      </c>
      <c r="G15" s="211" t="s">
        <v>89</v>
      </c>
      <c r="H15" s="3"/>
      <c r="I15" s="3"/>
      <c r="J15" s="3"/>
    </row>
    <row r="16" spans="1:10" ht="24" customHeight="1" x14ac:dyDescent="0.15">
      <c r="A16" s="168"/>
      <c r="B16" s="163"/>
      <c r="C16" s="163"/>
      <c r="D16" s="163"/>
      <c r="E16" s="210"/>
      <c r="F16" s="165"/>
      <c r="G16" s="212"/>
      <c r="H16" s="3"/>
      <c r="I16" s="3"/>
      <c r="J16" s="3"/>
    </row>
    <row r="17" spans="1:10" ht="24" customHeight="1" x14ac:dyDescent="0.15">
      <c r="A17" s="10" t="s">
        <v>172</v>
      </c>
      <c r="B17" s="107">
        <v>9374</v>
      </c>
      <c r="C17" s="28">
        <v>3015</v>
      </c>
      <c r="D17" s="128">
        <v>6359</v>
      </c>
      <c r="E17" s="125">
        <v>6067</v>
      </c>
      <c r="F17" s="122">
        <v>3307</v>
      </c>
      <c r="G17" s="125">
        <v>194</v>
      </c>
      <c r="H17" s="3"/>
      <c r="I17" s="3"/>
      <c r="J17" s="3"/>
    </row>
    <row r="18" spans="1:10" ht="24" customHeight="1" x14ac:dyDescent="0.15">
      <c r="A18" s="16" t="s">
        <v>79</v>
      </c>
      <c r="B18" s="11">
        <v>9129</v>
      </c>
      <c r="C18" s="12">
        <v>3533</v>
      </c>
      <c r="D18" s="129">
        <v>5596</v>
      </c>
      <c r="E18" s="126">
        <v>5914</v>
      </c>
      <c r="F18" s="123">
        <v>3215</v>
      </c>
      <c r="G18" s="126">
        <v>213</v>
      </c>
      <c r="H18" s="3"/>
      <c r="I18" s="3"/>
      <c r="J18" s="3"/>
    </row>
    <row r="19" spans="1:10" ht="24" customHeight="1" x14ac:dyDescent="0.15">
      <c r="A19" s="16" t="s">
        <v>148</v>
      </c>
      <c r="B19" s="11">
        <v>8884</v>
      </c>
      <c r="C19" s="12">
        <v>3304</v>
      </c>
      <c r="D19" s="129">
        <v>5580</v>
      </c>
      <c r="E19" s="126">
        <v>5775</v>
      </c>
      <c r="F19" s="123">
        <v>3109</v>
      </c>
      <c r="G19" s="126">
        <v>245</v>
      </c>
      <c r="H19" s="3"/>
      <c r="I19" s="3"/>
      <c r="J19" s="3"/>
    </row>
    <row r="20" spans="1:10" ht="24" customHeight="1" x14ac:dyDescent="0.15">
      <c r="A20" s="16" t="s">
        <v>149</v>
      </c>
      <c r="B20" s="11">
        <v>8499</v>
      </c>
      <c r="C20" s="12">
        <v>3464</v>
      </c>
      <c r="D20" s="129">
        <v>5035</v>
      </c>
      <c r="E20" s="126">
        <v>5431</v>
      </c>
      <c r="F20" s="123">
        <v>3068</v>
      </c>
      <c r="G20" s="126">
        <v>204</v>
      </c>
      <c r="H20" s="3"/>
      <c r="I20" s="3"/>
      <c r="J20" s="3"/>
    </row>
    <row r="21" spans="1:10" ht="24" customHeight="1" thickBot="1" x14ac:dyDescent="0.2">
      <c r="A21" s="17" t="s">
        <v>175</v>
      </c>
      <c r="B21" s="18">
        <v>8649</v>
      </c>
      <c r="C21" s="19">
        <v>3372</v>
      </c>
      <c r="D21" s="130">
        <v>5277</v>
      </c>
      <c r="E21" s="127">
        <v>5431</v>
      </c>
      <c r="F21" s="124">
        <v>3218</v>
      </c>
      <c r="G21" s="127">
        <v>201</v>
      </c>
      <c r="H21" s="23"/>
      <c r="I21" s="23"/>
      <c r="J21" s="23"/>
    </row>
    <row r="22" spans="1:10" x14ac:dyDescent="0.15">
      <c r="A22" s="25"/>
      <c r="B22" s="25"/>
      <c r="C22" s="25"/>
      <c r="D22" s="25"/>
      <c r="E22" s="25"/>
      <c r="F22" s="25"/>
      <c r="G22" s="26" t="s">
        <v>68</v>
      </c>
      <c r="H22" s="25"/>
      <c r="I22" s="25"/>
      <c r="J22" s="25"/>
    </row>
    <row r="23" spans="1:10" x14ac:dyDescent="0.15">
      <c r="A23" s="78"/>
      <c r="B23" s="78"/>
      <c r="C23" s="78"/>
      <c r="D23" s="78"/>
      <c r="E23" s="78"/>
      <c r="F23" s="78"/>
      <c r="G23" s="78"/>
      <c r="H23" s="3"/>
      <c r="I23" s="3"/>
      <c r="J23" s="3"/>
    </row>
  </sheetData>
  <mergeCells count="16">
    <mergeCell ref="G4:G5"/>
    <mergeCell ref="H4:H5"/>
    <mergeCell ref="I4:I5"/>
    <mergeCell ref="A15:A16"/>
    <mergeCell ref="B15:B16"/>
    <mergeCell ref="C15:C16"/>
    <mergeCell ref="D15:D16"/>
    <mergeCell ref="E15:E16"/>
    <mergeCell ref="F15:F16"/>
    <mergeCell ref="G15:G16"/>
    <mergeCell ref="A4:A5"/>
    <mergeCell ref="B4:B5"/>
    <mergeCell ref="C4:C5"/>
    <mergeCell ref="D4:D5"/>
    <mergeCell ref="E4:E5"/>
    <mergeCell ref="F4:F5"/>
  </mergeCells>
  <phoneticPr fontId="3"/>
  <pageMargins left="0.7" right="0.7" top="0.75" bottom="0.75" header="0.3" footer="0.3"/>
  <pageSetup paperSize="9" scale="9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zoomScale="70" zoomScaleNormal="70" workbookViewId="0">
      <selection activeCell="A3" sqref="A3:A4"/>
    </sheetView>
  </sheetViews>
  <sheetFormatPr defaultRowHeight="13.5" x14ac:dyDescent="0.15"/>
  <cols>
    <col min="1" max="1" width="13.625" customWidth="1"/>
    <col min="2" max="10" width="12.625" customWidth="1"/>
  </cols>
  <sheetData>
    <row r="1" spans="1:11" ht="14.25" x14ac:dyDescent="0.15">
      <c r="A1" s="79" t="s">
        <v>202</v>
      </c>
      <c r="B1" s="80"/>
      <c r="C1" s="80"/>
      <c r="D1" s="80"/>
      <c r="E1" s="80"/>
      <c r="F1" s="80"/>
      <c r="G1" s="80"/>
      <c r="H1" s="80"/>
      <c r="I1" s="80"/>
      <c r="J1" s="80"/>
      <c r="K1" s="80"/>
    </row>
    <row r="2" spans="1:11" ht="14.25" thickBot="1" x14ac:dyDescent="0.2">
      <c r="A2" s="81"/>
      <c r="B2" s="81"/>
      <c r="C2" s="81"/>
      <c r="D2" s="81"/>
      <c r="E2" s="81"/>
      <c r="F2" s="81"/>
      <c r="G2" s="81"/>
      <c r="H2" s="81"/>
      <c r="I2" s="82"/>
      <c r="J2" s="83" t="s">
        <v>93</v>
      </c>
      <c r="K2" s="81"/>
    </row>
    <row r="3" spans="1:11" ht="17.25" customHeight="1" x14ac:dyDescent="0.15">
      <c r="A3" s="215" t="s">
        <v>94</v>
      </c>
      <c r="B3" s="217" t="s">
        <v>95</v>
      </c>
      <c r="C3" s="218"/>
      <c r="D3" s="218"/>
      <c r="E3" s="217" t="s">
        <v>96</v>
      </c>
      <c r="F3" s="218"/>
      <c r="G3" s="218"/>
      <c r="H3" s="219" t="s">
        <v>97</v>
      </c>
      <c r="I3" s="221" t="s">
        <v>98</v>
      </c>
      <c r="J3" s="213" t="s">
        <v>99</v>
      </c>
      <c r="K3" s="81"/>
    </row>
    <row r="4" spans="1:11" ht="17.25" customHeight="1" x14ac:dyDescent="0.15">
      <c r="A4" s="216"/>
      <c r="B4" s="84" t="s">
        <v>100</v>
      </c>
      <c r="C4" s="85" t="s">
        <v>101</v>
      </c>
      <c r="D4" s="86" t="s">
        <v>102</v>
      </c>
      <c r="E4" s="84" t="s">
        <v>100</v>
      </c>
      <c r="F4" s="84" t="s">
        <v>103</v>
      </c>
      <c r="G4" s="85" t="s">
        <v>104</v>
      </c>
      <c r="H4" s="220"/>
      <c r="I4" s="222"/>
      <c r="J4" s="214"/>
      <c r="K4" s="81"/>
    </row>
    <row r="5" spans="1:11" ht="17.25" customHeight="1" x14ac:dyDescent="0.15">
      <c r="A5" s="10" t="s">
        <v>177</v>
      </c>
      <c r="B5" s="131">
        <v>106058</v>
      </c>
      <c r="C5" s="132">
        <v>89078</v>
      </c>
      <c r="D5" s="132">
        <v>6184</v>
      </c>
      <c r="E5" s="108">
        <v>110751</v>
      </c>
      <c r="F5" s="132">
        <v>93237</v>
      </c>
      <c r="G5" s="132">
        <v>6718</v>
      </c>
      <c r="H5" s="132">
        <v>10796</v>
      </c>
      <c r="I5" s="132">
        <v>86215</v>
      </c>
      <c r="J5" s="132">
        <v>42677</v>
      </c>
      <c r="K5" s="81"/>
    </row>
    <row r="6" spans="1:11" ht="17.25" customHeight="1" x14ac:dyDescent="0.15">
      <c r="A6" s="16" t="s">
        <v>138</v>
      </c>
      <c r="B6" s="58">
        <v>101045</v>
      </c>
      <c r="C6" s="15">
        <v>86787</v>
      </c>
      <c r="D6" s="15">
        <v>4296</v>
      </c>
      <c r="E6" s="13">
        <v>105971</v>
      </c>
      <c r="F6" s="15">
        <v>91363.56</v>
      </c>
      <c r="G6" s="15">
        <v>4645.05</v>
      </c>
      <c r="H6" s="15">
        <v>9962</v>
      </c>
      <c r="I6" s="15">
        <v>82377</v>
      </c>
      <c r="J6" s="15">
        <v>41078</v>
      </c>
      <c r="K6" s="81"/>
    </row>
    <row r="7" spans="1:11" ht="17.25" customHeight="1" x14ac:dyDescent="0.15">
      <c r="A7" s="16" t="s">
        <v>150</v>
      </c>
      <c r="B7" s="133">
        <v>102233</v>
      </c>
      <c r="C7" s="134">
        <v>88347</v>
      </c>
      <c r="D7" s="134">
        <v>4174</v>
      </c>
      <c r="E7" s="134">
        <v>99746</v>
      </c>
      <c r="F7" s="134">
        <v>88939</v>
      </c>
      <c r="G7" s="134">
        <v>1095</v>
      </c>
      <c r="H7" s="134">
        <v>9712</v>
      </c>
      <c r="I7" s="134">
        <v>80798</v>
      </c>
      <c r="J7" s="134">
        <v>40291</v>
      </c>
      <c r="K7" s="81"/>
    </row>
    <row r="8" spans="1:11" ht="17.25" customHeight="1" x14ac:dyDescent="0.15">
      <c r="A8" s="16" t="s">
        <v>178</v>
      </c>
      <c r="B8" s="133">
        <v>91805</v>
      </c>
      <c r="C8" s="134">
        <v>87713</v>
      </c>
      <c r="D8" s="134">
        <v>4092</v>
      </c>
      <c r="E8" s="134">
        <v>91033</v>
      </c>
      <c r="F8" s="134">
        <v>91033</v>
      </c>
      <c r="G8" s="41">
        <v>0</v>
      </c>
      <c r="H8" s="134">
        <v>9273</v>
      </c>
      <c r="I8" s="134">
        <v>80885</v>
      </c>
      <c r="J8" s="134">
        <v>40394</v>
      </c>
      <c r="K8" s="81"/>
    </row>
    <row r="9" spans="1:11" ht="17.25" customHeight="1" x14ac:dyDescent="0.15">
      <c r="A9" s="87" t="s">
        <v>179</v>
      </c>
      <c r="B9" s="135">
        <f>SUM(B11:B22)</f>
        <v>89506</v>
      </c>
      <c r="C9" s="136">
        <f>SUM(C11:C22)</f>
        <v>85518</v>
      </c>
      <c r="D9" s="136">
        <f>SUM(D11:D22)</f>
        <v>3988</v>
      </c>
      <c r="E9" s="136">
        <f>SUM(E11:E22)</f>
        <v>90121</v>
      </c>
      <c r="F9" s="136">
        <f>SUM(F11:F22)</f>
        <v>90121</v>
      </c>
      <c r="G9" s="41">
        <v>0</v>
      </c>
      <c r="H9" s="136">
        <v>8809</v>
      </c>
      <c r="I9" s="136">
        <f>SUM(I11:I22)</f>
        <v>80398</v>
      </c>
      <c r="J9" s="136">
        <f>SUM(J11:J22)</f>
        <v>40151</v>
      </c>
      <c r="K9" s="88"/>
    </row>
    <row r="10" spans="1:11" ht="17.25" customHeight="1" x14ac:dyDescent="0.15">
      <c r="A10" s="89"/>
      <c r="B10" s="58"/>
      <c r="C10" s="15"/>
      <c r="D10" s="15"/>
      <c r="E10" s="15"/>
      <c r="F10" s="15"/>
      <c r="G10" s="15"/>
      <c r="H10" s="15"/>
      <c r="I10" s="15"/>
      <c r="J10" s="15"/>
      <c r="K10" s="81"/>
    </row>
    <row r="11" spans="1:11" ht="17.25" customHeight="1" x14ac:dyDescent="0.15">
      <c r="A11" s="90" t="s">
        <v>180</v>
      </c>
      <c r="B11" s="137">
        <f t="shared" ref="B11:B22" si="0">SUM(C11:D11)</f>
        <v>6779</v>
      </c>
      <c r="C11" s="138">
        <v>6453</v>
      </c>
      <c r="D11" s="138">
        <v>326</v>
      </c>
      <c r="E11" s="134">
        <v>6301</v>
      </c>
      <c r="F11" s="138">
        <v>6301</v>
      </c>
      <c r="G11" s="139" t="s">
        <v>187</v>
      </c>
      <c r="H11" s="134">
        <v>698</v>
      </c>
      <c r="I11" s="134">
        <v>6396</v>
      </c>
      <c r="J11" s="134">
        <v>3194</v>
      </c>
      <c r="K11" s="81"/>
    </row>
    <row r="12" spans="1:11" ht="17.25" customHeight="1" x14ac:dyDescent="0.15">
      <c r="A12" s="91" t="s">
        <v>118</v>
      </c>
      <c r="B12" s="137">
        <f t="shared" si="0"/>
        <v>5873</v>
      </c>
      <c r="C12" s="138">
        <v>5629</v>
      </c>
      <c r="D12" s="138">
        <v>244</v>
      </c>
      <c r="E12" s="134">
        <v>7020</v>
      </c>
      <c r="F12" s="134">
        <v>7020</v>
      </c>
      <c r="G12" s="139" t="s">
        <v>187</v>
      </c>
      <c r="H12" s="134">
        <v>787</v>
      </c>
      <c r="I12" s="134">
        <v>5871</v>
      </c>
      <c r="J12" s="134">
        <v>2932</v>
      </c>
      <c r="K12" s="81"/>
    </row>
    <row r="13" spans="1:11" ht="17.25" customHeight="1" x14ac:dyDescent="0.15">
      <c r="A13" s="91" t="s">
        <v>105</v>
      </c>
      <c r="B13" s="137">
        <f t="shared" si="0"/>
        <v>7393</v>
      </c>
      <c r="C13" s="138">
        <v>7102</v>
      </c>
      <c r="D13" s="138">
        <v>291</v>
      </c>
      <c r="E13" s="134">
        <v>6464</v>
      </c>
      <c r="F13" s="134">
        <v>6464</v>
      </c>
      <c r="G13" s="139" t="s">
        <v>187</v>
      </c>
      <c r="H13" s="134">
        <v>689</v>
      </c>
      <c r="I13" s="134">
        <v>6850</v>
      </c>
      <c r="J13" s="134">
        <v>3421</v>
      </c>
      <c r="K13" s="81"/>
    </row>
    <row r="14" spans="1:11" ht="17.25" customHeight="1" x14ac:dyDescent="0.15">
      <c r="A14" s="91" t="s">
        <v>106</v>
      </c>
      <c r="B14" s="137">
        <f t="shared" si="0"/>
        <v>7290</v>
      </c>
      <c r="C14" s="138">
        <v>6965</v>
      </c>
      <c r="D14" s="138">
        <v>325</v>
      </c>
      <c r="E14" s="134">
        <v>8239</v>
      </c>
      <c r="F14" s="134">
        <v>8239</v>
      </c>
      <c r="G14" s="139" t="s">
        <v>187</v>
      </c>
      <c r="H14" s="134">
        <v>807</v>
      </c>
      <c r="I14" s="134">
        <v>6510</v>
      </c>
      <c r="J14" s="134">
        <v>3251</v>
      </c>
      <c r="K14" s="81"/>
    </row>
    <row r="15" spans="1:11" ht="17.25" customHeight="1" x14ac:dyDescent="0.15">
      <c r="A15" s="91" t="s">
        <v>107</v>
      </c>
      <c r="B15" s="137">
        <f t="shared" si="0"/>
        <v>7744</v>
      </c>
      <c r="C15" s="138">
        <v>7339</v>
      </c>
      <c r="D15" s="138">
        <v>405</v>
      </c>
      <c r="E15" s="134">
        <v>7088</v>
      </c>
      <c r="F15" s="134">
        <v>7088</v>
      </c>
      <c r="G15" s="139" t="s">
        <v>187</v>
      </c>
      <c r="H15" s="134">
        <v>797</v>
      </c>
      <c r="I15" s="134">
        <v>7038</v>
      </c>
      <c r="J15" s="134">
        <v>3515</v>
      </c>
      <c r="K15" s="81"/>
    </row>
    <row r="16" spans="1:11" ht="17.25" customHeight="1" x14ac:dyDescent="0.15">
      <c r="A16" s="91" t="s">
        <v>108</v>
      </c>
      <c r="B16" s="137">
        <f t="shared" si="0"/>
        <v>8181</v>
      </c>
      <c r="C16" s="138">
        <v>7856</v>
      </c>
      <c r="D16" s="138">
        <v>325</v>
      </c>
      <c r="E16" s="134">
        <v>9183</v>
      </c>
      <c r="F16" s="134">
        <v>9183</v>
      </c>
      <c r="G16" s="139" t="s">
        <v>187</v>
      </c>
      <c r="H16" s="134">
        <v>732</v>
      </c>
      <c r="I16" s="134">
        <v>7125</v>
      </c>
      <c r="J16" s="134">
        <v>3558</v>
      </c>
      <c r="K16" s="81"/>
    </row>
    <row r="17" spans="1:11" ht="17.25" customHeight="1" x14ac:dyDescent="0.15">
      <c r="A17" s="91" t="s">
        <v>109</v>
      </c>
      <c r="B17" s="137">
        <f t="shared" si="0"/>
        <v>8120</v>
      </c>
      <c r="C17" s="138">
        <v>7806</v>
      </c>
      <c r="D17" s="138">
        <v>314</v>
      </c>
      <c r="E17" s="134">
        <v>7681</v>
      </c>
      <c r="F17" s="134">
        <v>7681</v>
      </c>
      <c r="G17" s="139" t="s">
        <v>187</v>
      </c>
      <c r="H17" s="134">
        <v>708</v>
      </c>
      <c r="I17" s="134">
        <v>6870</v>
      </c>
      <c r="J17" s="134">
        <v>3431</v>
      </c>
      <c r="K17" s="81"/>
    </row>
    <row r="18" spans="1:11" ht="17.25" customHeight="1" x14ac:dyDescent="0.15">
      <c r="A18" s="91" t="s">
        <v>110</v>
      </c>
      <c r="B18" s="137">
        <f t="shared" si="0"/>
        <v>7591</v>
      </c>
      <c r="C18" s="138">
        <v>7247</v>
      </c>
      <c r="D18" s="138">
        <v>344</v>
      </c>
      <c r="E18" s="134">
        <v>8034</v>
      </c>
      <c r="F18" s="134">
        <v>8034</v>
      </c>
      <c r="G18" s="139" t="s">
        <v>187</v>
      </c>
      <c r="H18" s="134">
        <v>747</v>
      </c>
      <c r="I18" s="134">
        <v>6592</v>
      </c>
      <c r="J18" s="134">
        <v>3292</v>
      </c>
      <c r="K18" s="81"/>
    </row>
    <row r="19" spans="1:11" ht="17.25" customHeight="1" x14ac:dyDescent="0.15">
      <c r="A19" s="91" t="s">
        <v>111</v>
      </c>
      <c r="B19" s="137">
        <f t="shared" si="0"/>
        <v>7589</v>
      </c>
      <c r="C19" s="138">
        <v>7287</v>
      </c>
      <c r="D19" s="138">
        <v>302</v>
      </c>
      <c r="E19" s="134">
        <v>6237</v>
      </c>
      <c r="F19" s="134">
        <v>6237</v>
      </c>
      <c r="G19" s="139" t="s">
        <v>187</v>
      </c>
      <c r="H19" s="134">
        <v>666</v>
      </c>
      <c r="I19" s="134">
        <v>6768</v>
      </c>
      <c r="J19" s="134">
        <v>3380</v>
      </c>
      <c r="K19" s="81"/>
    </row>
    <row r="20" spans="1:11" ht="17.25" customHeight="1" x14ac:dyDescent="0.15">
      <c r="A20" s="91" t="s">
        <v>112</v>
      </c>
      <c r="B20" s="137">
        <f t="shared" si="0"/>
        <v>7581</v>
      </c>
      <c r="C20" s="138">
        <v>7185</v>
      </c>
      <c r="D20" s="138">
        <v>396</v>
      </c>
      <c r="E20" s="134">
        <v>9378</v>
      </c>
      <c r="F20" s="134">
        <v>9378</v>
      </c>
      <c r="G20" s="139" t="s">
        <v>187</v>
      </c>
      <c r="H20" s="134">
        <v>761</v>
      </c>
      <c r="I20" s="134">
        <v>6994</v>
      </c>
      <c r="J20" s="134">
        <v>3493</v>
      </c>
      <c r="K20" s="81"/>
    </row>
    <row r="21" spans="1:11" ht="17.25" customHeight="1" x14ac:dyDescent="0.15">
      <c r="A21" s="91" t="s">
        <v>113</v>
      </c>
      <c r="B21" s="137">
        <f t="shared" si="0"/>
        <v>7274</v>
      </c>
      <c r="C21" s="138">
        <v>6974</v>
      </c>
      <c r="D21" s="138">
        <v>300</v>
      </c>
      <c r="E21" s="134">
        <v>6981</v>
      </c>
      <c r="F21" s="134">
        <v>6981</v>
      </c>
      <c r="G21" s="139" t="s">
        <v>187</v>
      </c>
      <c r="H21" s="134">
        <v>613</v>
      </c>
      <c r="I21" s="134">
        <v>6432</v>
      </c>
      <c r="J21" s="134">
        <v>3212</v>
      </c>
      <c r="K21" s="81"/>
    </row>
    <row r="22" spans="1:11" ht="17.25" customHeight="1" thickBot="1" x14ac:dyDescent="0.2">
      <c r="A22" s="92" t="s">
        <v>114</v>
      </c>
      <c r="B22" s="140">
        <f t="shared" si="0"/>
        <v>8091</v>
      </c>
      <c r="C22" s="141">
        <v>7675</v>
      </c>
      <c r="D22" s="141">
        <v>416</v>
      </c>
      <c r="E22" s="142">
        <v>7515</v>
      </c>
      <c r="F22" s="142">
        <v>7515</v>
      </c>
      <c r="G22" s="143" t="s">
        <v>187</v>
      </c>
      <c r="H22" s="142">
        <v>804</v>
      </c>
      <c r="I22" s="142">
        <v>6952</v>
      </c>
      <c r="J22" s="142">
        <v>3472</v>
      </c>
      <c r="K22" s="81"/>
    </row>
    <row r="23" spans="1:11" x14ac:dyDescent="0.15">
      <c r="A23" s="93" t="s">
        <v>115</v>
      </c>
      <c r="B23" s="94"/>
      <c r="C23" s="94"/>
      <c r="D23" s="94"/>
      <c r="E23" s="94"/>
      <c r="F23" s="94"/>
      <c r="G23" s="94"/>
      <c r="H23" s="94"/>
      <c r="I23" s="94"/>
      <c r="J23" s="95" t="s">
        <v>116</v>
      </c>
      <c r="K23" s="94"/>
    </row>
    <row r="24" spans="1:11" x14ac:dyDescent="0.15">
      <c r="A24" s="96" t="s">
        <v>117</v>
      </c>
      <c r="B24" s="94"/>
      <c r="C24" s="94"/>
      <c r="D24" s="94"/>
      <c r="E24" s="94"/>
      <c r="F24" s="94"/>
      <c r="G24" s="94"/>
      <c r="H24" s="94"/>
      <c r="I24" s="94"/>
      <c r="J24" s="94"/>
      <c r="K24" s="94"/>
    </row>
  </sheetData>
  <mergeCells count="6">
    <mergeCell ref="J3:J4"/>
    <mergeCell ref="A3:A4"/>
    <mergeCell ref="B3:D3"/>
    <mergeCell ref="E3:G3"/>
    <mergeCell ref="H3:H4"/>
    <mergeCell ref="I3:I4"/>
  </mergeCells>
  <phoneticPr fontId="3"/>
  <pageMargins left="0.7" right="0.7" top="0.75" bottom="0.75" header="0.3" footer="0.3"/>
  <pageSetup paperSize="9"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view="pageBreakPreview" zoomScale="60" zoomScaleNormal="100" workbookViewId="0">
      <selection activeCell="A4" sqref="A4:A5"/>
    </sheetView>
  </sheetViews>
  <sheetFormatPr defaultRowHeight="13.5" x14ac:dyDescent="0.15"/>
  <cols>
    <col min="1" max="6" width="13.625" customWidth="1"/>
  </cols>
  <sheetData>
    <row r="1" spans="1:7" ht="14.25" x14ac:dyDescent="0.15">
      <c r="A1" s="1" t="s">
        <v>203</v>
      </c>
      <c r="B1" s="2"/>
      <c r="C1" s="2"/>
      <c r="D1" s="2"/>
      <c r="E1" s="2"/>
      <c r="F1" s="2"/>
      <c r="G1" s="2"/>
    </row>
    <row r="2" spans="1:7" ht="15" customHeight="1" x14ac:dyDescent="0.15">
      <c r="A2" s="117"/>
      <c r="B2" s="117"/>
      <c r="C2" s="117"/>
      <c r="D2" s="117"/>
      <c r="E2" s="117"/>
      <c r="F2" s="118"/>
      <c r="G2" s="3"/>
    </row>
    <row r="3" spans="1:7" ht="15" customHeight="1" x14ac:dyDescent="0.15">
      <c r="A3" s="3" t="s">
        <v>209</v>
      </c>
      <c r="B3" s="3"/>
      <c r="C3" s="3"/>
      <c r="D3" s="97" t="s">
        <v>188</v>
      </c>
      <c r="E3" s="70"/>
      <c r="F3" s="70"/>
      <c r="G3" s="3"/>
    </row>
    <row r="4" spans="1:7" ht="15" customHeight="1" x14ac:dyDescent="0.15">
      <c r="A4" s="224" t="s">
        <v>94</v>
      </c>
      <c r="B4" s="164" t="s">
        <v>96</v>
      </c>
      <c r="C4" s="163"/>
      <c r="D4" s="165"/>
      <c r="E4" s="120"/>
      <c r="F4" s="70"/>
      <c r="G4" s="3"/>
    </row>
    <row r="5" spans="1:7" ht="15" customHeight="1" x14ac:dyDescent="0.15">
      <c r="A5" s="216"/>
      <c r="B5" s="154" t="s">
        <v>23</v>
      </c>
      <c r="C5" s="121" t="s">
        <v>119</v>
      </c>
      <c r="D5" s="154" t="s">
        <v>189</v>
      </c>
      <c r="E5" s="13"/>
      <c r="F5" s="12"/>
      <c r="G5" s="81"/>
    </row>
    <row r="6" spans="1:7" ht="15" customHeight="1" x14ac:dyDescent="0.15">
      <c r="A6" s="10" t="s">
        <v>177</v>
      </c>
      <c r="B6" s="145">
        <f>SUM(C6:D6)</f>
        <v>41651.5</v>
      </c>
      <c r="C6" s="144">
        <v>9714.7999999999993</v>
      </c>
      <c r="D6" s="144">
        <v>31936.7</v>
      </c>
      <c r="E6" s="13"/>
    </row>
    <row r="7" spans="1:7" ht="15" customHeight="1" x14ac:dyDescent="0.15">
      <c r="A7" s="16" t="s">
        <v>138</v>
      </c>
      <c r="B7" s="147">
        <f>SUM(C7:D7)</f>
        <v>40221.300000000003</v>
      </c>
      <c r="C7" s="146">
        <v>8838.7000000000007</v>
      </c>
      <c r="D7" s="146">
        <v>31382.6</v>
      </c>
      <c r="E7" s="13"/>
    </row>
    <row r="8" spans="1:7" ht="15" customHeight="1" x14ac:dyDescent="0.15">
      <c r="A8" s="16" t="s">
        <v>150</v>
      </c>
      <c r="B8" s="147">
        <f>SUM(C8:D8)</f>
        <v>37051.1</v>
      </c>
      <c r="C8" s="146">
        <v>8384.7999999999993</v>
      </c>
      <c r="D8" s="146">
        <v>28666.3</v>
      </c>
      <c r="E8" s="13"/>
    </row>
    <row r="9" spans="1:7" ht="15" customHeight="1" x14ac:dyDescent="0.15">
      <c r="A9" s="16" t="s">
        <v>178</v>
      </c>
      <c r="B9" s="147">
        <f>SUM(C9:D9)</f>
        <v>36351.1</v>
      </c>
      <c r="C9" s="146">
        <v>7699</v>
      </c>
      <c r="D9" s="146">
        <v>28652.1</v>
      </c>
      <c r="E9" s="13"/>
    </row>
    <row r="10" spans="1:7" ht="15" customHeight="1" x14ac:dyDescent="0.15">
      <c r="A10" s="153" t="s">
        <v>194</v>
      </c>
      <c r="B10" s="149">
        <f>SUM(C10:D10)</f>
        <v>34374.1</v>
      </c>
      <c r="C10" s="148">
        <f>SUM(C12:C23)</f>
        <v>7060.9</v>
      </c>
      <c r="D10" s="148">
        <f>SUM(D12:D23)</f>
        <v>27313.200000000001</v>
      </c>
      <c r="E10" s="12"/>
    </row>
    <row r="11" spans="1:7" ht="15" customHeight="1" x14ac:dyDescent="0.15">
      <c r="A11" s="99"/>
      <c r="B11" s="147"/>
      <c r="C11" s="147"/>
      <c r="D11" s="147"/>
      <c r="E11" s="13"/>
    </row>
    <row r="12" spans="1:7" ht="15" customHeight="1" x14ac:dyDescent="0.15">
      <c r="A12" s="90" t="s">
        <v>180</v>
      </c>
      <c r="B12" s="147">
        <f t="shared" ref="B12:B23" si="0">SUM(C12:D12)</f>
        <v>2455.8000000000002</v>
      </c>
      <c r="C12" s="147">
        <v>588.79999999999995</v>
      </c>
      <c r="D12" s="150">
        <v>1867</v>
      </c>
      <c r="E12" s="13"/>
    </row>
    <row r="13" spans="1:7" ht="15" customHeight="1" x14ac:dyDescent="0.15">
      <c r="A13" s="91" t="s">
        <v>191</v>
      </c>
      <c r="B13" s="147">
        <f t="shared" si="0"/>
        <v>2811.3</v>
      </c>
      <c r="C13" s="147">
        <v>590.20000000000005</v>
      </c>
      <c r="D13" s="150">
        <v>2221.1</v>
      </c>
      <c r="E13" s="13"/>
    </row>
    <row r="14" spans="1:7" ht="15" customHeight="1" x14ac:dyDescent="0.15">
      <c r="A14" s="91" t="s">
        <v>105</v>
      </c>
      <c r="B14" s="147">
        <f t="shared" si="0"/>
        <v>3261.3</v>
      </c>
      <c r="C14" s="147">
        <v>605.9</v>
      </c>
      <c r="D14" s="150">
        <v>2655.4</v>
      </c>
      <c r="E14" s="13"/>
    </row>
    <row r="15" spans="1:7" ht="15" customHeight="1" x14ac:dyDescent="0.15">
      <c r="A15" s="91" t="s">
        <v>106</v>
      </c>
      <c r="B15" s="147">
        <f t="shared" si="0"/>
        <v>3176.1</v>
      </c>
      <c r="C15" s="147">
        <v>610.9</v>
      </c>
      <c r="D15" s="150">
        <v>2565.1999999999998</v>
      </c>
      <c r="E15" s="13"/>
    </row>
    <row r="16" spans="1:7" ht="15" customHeight="1" x14ac:dyDescent="0.15">
      <c r="A16" s="91" t="s">
        <v>107</v>
      </c>
      <c r="B16" s="147">
        <f t="shared" si="0"/>
        <v>3031.2</v>
      </c>
      <c r="C16" s="147">
        <v>598</v>
      </c>
      <c r="D16" s="150">
        <v>2433.1999999999998</v>
      </c>
      <c r="E16" s="13"/>
    </row>
    <row r="17" spans="1:7" ht="15" customHeight="1" x14ac:dyDescent="0.15">
      <c r="A17" s="91" t="s">
        <v>108</v>
      </c>
      <c r="B17" s="147">
        <f t="shared" si="0"/>
        <v>3227.5</v>
      </c>
      <c r="C17" s="147">
        <v>558.5</v>
      </c>
      <c r="D17" s="150">
        <v>2669</v>
      </c>
      <c r="E17" s="13"/>
    </row>
    <row r="18" spans="1:7" ht="15" customHeight="1" x14ac:dyDescent="0.15">
      <c r="A18" s="91" t="s">
        <v>109</v>
      </c>
      <c r="B18" s="147">
        <f t="shared" si="0"/>
        <v>3013.1</v>
      </c>
      <c r="C18" s="147">
        <v>585.9</v>
      </c>
      <c r="D18" s="150">
        <v>2427.1999999999998</v>
      </c>
      <c r="E18" s="13"/>
    </row>
    <row r="19" spans="1:7" ht="15" customHeight="1" x14ac:dyDescent="0.15">
      <c r="A19" s="91" t="s">
        <v>110</v>
      </c>
      <c r="B19" s="147">
        <f t="shared" si="0"/>
        <v>2523.1</v>
      </c>
      <c r="C19" s="147">
        <v>571.29999999999995</v>
      </c>
      <c r="D19" s="150">
        <v>1951.8</v>
      </c>
      <c r="E19" s="13"/>
    </row>
    <row r="20" spans="1:7" ht="15" customHeight="1" x14ac:dyDescent="0.15">
      <c r="A20" s="91" t="s">
        <v>111</v>
      </c>
      <c r="B20" s="147">
        <f t="shared" si="0"/>
        <v>2651.9</v>
      </c>
      <c r="C20" s="147">
        <v>563.4</v>
      </c>
      <c r="D20" s="150">
        <v>2088.5</v>
      </c>
      <c r="E20" s="13"/>
    </row>
    <row r="21" spans="1:7" ht="15" customHeight="1" x14ac:dyDescent="0.15">
      <c r="A21" s="91" t="s">
        <v>112</v>
      </c>
      <c r="B21" s="147">
        <f t="shared" si="0"/>
        <v>2706.2</v>
      </c>
      <c r="C21" s="147">
        <v>596.5</v>
      </c>
      <c r="D21" s="150">
        <v>2109.6999999999998</v>
      </c>
      <c r="E21" s="13"/>
    </row>
    <row r="22" spans="1:7" ht="15" customHeight="1" x14ac:dyDescent="0.15">
      <c r="A22" s="91" t="s">
        <v>113</v>
      </c>
      <c r="B22" s="147">
        <f t="shared" si="0"/>
        <v>2590.6</v>
      </c>
      <c r="C22" s="147">
        <v>569.29999999999995</v>
      </c>
      <c r="D22" s="150">
        <v>2021.3</v>
      </c>
      <c r="E22" s="13"/>
    </row>
    <row r="23" spans="1:7" ht="15" customHeight="1" thickBot="1" x14ac:dyDescent="0.2">
      <c r="A23" s="92" t="s">
        <v>114</v>
      </c>
      <c r="B23" s="151">
        <f t="shared" si="0"/>
        <v>2926</v>
      </c>
      <c r="C23" s="151">
        <v>622.20000000000005</v>
      </c>
      <c r="D23" s="152">
        <v>2303.8000000000002</v>
      </c>
      <c r="E23" s="32"/>
    </row>
    <row r="24" spans="1:7" ht="15" customHeight="1" x14ac:dyDescent="0.15">
      <c r="A24" s="48"/>
      <c r="B24" s="25"/>
      <c r="C24" s="25"/>
      <c r="D24" s="26" t="s">
        <v>121</v>
      </c>
      <c r="E24" s="25"/>
    </row>
    <row r="25" spans="1:7" ht="15" customHeight="1" x14ac:dyDescent="0.15">
      <c r="A25" s="3"/>
      <c r="B25" s="3"/>
      <c r="C25" s="3"/>
      <c r="D25" s="3"/>
      <c r="G25" s="3"/>
    </row>
    <row r="26" spans="1:7" ht="15" customHeight="1" thickBot="1" x14ac:dyDescent="0.2">
      <c r="A26" s="3" t="s">
        <v>210</v>
      </c>
      <c r="B26" s="3"/>
      <c r="C26" s="3"/>
      <c r="D26" s="97" t="s">
        <v>188</v>
      </c>
    </row>
    <row r="27" spans="1:7" ht="15" customHeight="1" x14ac:dyDescent="0.15">
      <c r="A27" s="215" t="s">
        <v>94</v>
      </c>
      <c r="B27" s="169" t="s">
        <v>96</v>
      </c>
      <c r="C27" s="166"/>
      <c r="D27" s="223"/>
    </row>
    <row r="28" spans="1:7" ht="15" customHeight="1" x14ac:dyDescent="0.15">
      <c r="A28" s="216"/>
      <c r="B28" s="154" t="s">
        <v>23</v>
      </c>
      <c r="C28" s="158" t="s">
        <v>119</v>
      </c>
      <c r="D28" s="154" t="s">
        <v>189</v>
      </c>
    </row>
    <row r="29" spans="1:7" ht="15" customHeight="1" x14ac:dyDescent="0.15">
      <c r="A29" s="16" t="s">
        <v>177</v>
      </c>
      <c r="B29" s="12">
        <f>SUM(C29:D29)</f>
        <v>3977</v>
      </c>
      <c r="C29" s="12">
        <f>1437+(86+107+111)-(86+105+110)</f>
        <v>1440</v>
      </c>
      <c r="D29" s="12">
        <f>2589+(173+206+217)-(192+188+268)</f>
        <v>2537</v>
      </c>
    </row>
    <row r="30" spans="1:7" ht="15" customHeight="1" x14ac:dyDescent="0.15">
      <c r="A30" s="16" t="s">
        <v>138</v>
      </c>
      <c r="B30" s="12">
        <f>SUM(C30:D30)</f>
        <v>3872</v>
      </c>
      <c r="C30" s="12">
        <f>1178+(86+105+110)-(72+74+109)</f>
        <v>1224</v>
      </c>
      <c r="D30" s="12">
        <f>2616+(192+188+268)-(162+180+274)</f>
        <v>2648</v>
      </c>
    </row>
    <row r="31" spans="1:7" ht="15" customHeight="1" x14ac:dyDescent="0.15">
      <c r="A31" s="16" t="s">
        <v>150</v>
      </c>
      <c r="B31" s="12">
        <f>SUM(C31:D31)</f>
        <v>4204</v>
      </c>
      <c r="C31" s="12">
        <f>959+(72+74+109)-(51+44+67)</f>
        <v>1052</v>
      </c>
      <c r="D31" s="12">
        <f>3398+(243+162+180)-(235+255+341)</f>
        <v>3152</v>
      </c>
    </row>
    <row r="32" spans="1:7" ht="15" customHeight="1" x14ac:dyDescent="0.15">
      <c r="A32" s="16" t="s">
        <v>178</v>
      </c>
      <c r="B32" s="12">
        <f>SUM(C32:D32)</f>
        <v>3791</v>
      </c>
      <c r="C32" s="12">
        <v>678</v>
      </c>
      <c r="D32" s="12">
        <v>3113</v>
      </c>
    </row>
    <row r="33" spans="1:4" ht="15" customHeight="1" x14ac:dyDescent="0.15">
      <c r="A33" s="153" t="s">
        <v>194</v>
      </c>
      <c r="B33" s="98">
        <f>SUM(C33:D33)</f>
        <v>3839</v>
      </c>
      <c r="C33" s="98">
        <f>SUM(C35:C46)</f>
        <v>622</v>
      </c>
      <c r="D33" s="98">
        <f>SUM(D35:D46)</f>
        <v>3217</v>
      </c>
    </row>
    <row r="34" spans="1:4" ht="15" customHeight="1" x14ac:dyDescent="0.15">
      <c r="A34" s="99"/>
      <c r="B34" s="100"/>
      <c r="C34" s="100"/>
      <c r="D34" s="100"/>
    </row>
    <row r="35" spans="1:4" ht="15" customHeight="1" x14ac:dyDescent="0.15">
      <c r="A35" s="90" t="s">
        <v>180</v>
      </c>
      <c r="B35" s="100">
        <f t="shared" ref="B35:B46" si="1">SUM(C35:D35)</f>
        <v>290</v>
      </c>
      <c r="C35" s="100">
        <v>33</v>
      </c>
      <c r="D35" s="15">
        <v>257</v>
      </c>
    </row>
    <row r="36" spans="1:4" ht="15" customHeight="1" x14ac:dyDescent="0.15">
      <c r="A36" s="91" t="s">
        <v>190</v>
      </c>
      <c r="B36" s="100">
        <f t="shared" si="1"/>
        <v>275</v>
      </c>
      <c r="C36" s="100">
        <v>51</v>
      </c>
      <c r="D36" s="15">
        <v>224</v>
      </c>
    </row>
    <row r="37" spans="1:4" ht="15" customHeight="1" x14ac:dyDescent="0.15">
      <c r="A37" s="91" t="s">
        <v>105</v>
      </c>
      <c r="B37" s="100">
        <f t="shared" si="1"/>
        <v>456</v>
      </c>
      <c r="C37" s="100">
        <v>48</v>
      </c>
      <c r="D37" s="15">
        <v>408</v>
      </c>
    </row>
    <row r="38" spans="1:4" ht="15" customHeight="1" x14ac:dyDescent="0.15">
      <c r="A38" s="91" t="s">
        <v>106</v>
      </c>
      <c r="B38" s="100">
        <f t="shared" si="1"/>
        <v>294</v>
      </c>
      <c r="C38" s="100">
        <v>51</v>
      </c>
      <c r="D38" s="15">
        <v>243</v>
      </c>
    </row>
    <row r="39" spans="1:4" ht="15" customHeight="1" x14ac:dyDescent="0.15">
      <c r="A39" s="91" t="s">
        <v>107</v>
      </c>
      <c r="B39" s="100">
        <f t="shared" si="1"/>
        <v>280</v>
      </c>
      <c r="C39" s="100">
        <v>51</v>
      </c>
      <c r="D39" s="15">
        <v>229</v>
      </c>
    </row>
    <row r="40" spans="1:4" ht="15" customHeight="1" x14ac:dyDescent="0.15">
      <c r="A40" s="91" t="s">
        <v>108</v>
      </c>
      <c r="B40" s="100">
        <f t="shared" si="1"/>
        <v>398</v>
      </c>
      <c r="C40" s="100">
        <v>35</v>
      </c>
      <c r="D40" s="15">
        <v>363</v>
      </c>
    </row>
    <row r="41" spans="1:4" ht="15" customHeight="1" x14ac:dyDescent="0.15">
      <c r="A41" s="91" t="s">
        <v>109</v>
      </c>
      <c r="B41" s="100">
        <f t="shared" si="1"/>
        <v>379</v>
      </c>
      <c r="C41" s="100">
        <v>50</v>
      </c>
      <c r="D41" s="15">
        <v>329</v>
      </c>
    </row>
    <row r="42" spans="1:4" ht="15" customHeight="1" x14ac:dyDescent="0.15">
      <c r="A42" s="91" t="s">
        <v>110</v>
      </c>
      <c r="B42" s="100">
        <f t="shared" si="1"/>
        <v>260</v>
      </c>
      <c r="C42" s="100">
        <v>59</v>
      </c>
      <c r="D42" s="15">
        <v>201</v>
      </c>
    </row>
    <row r="43" spans="1:4" ht="15" customHeight="1" x14ac:dyDescent="0.15">
      <c r="A43" s="91" t="s">
        <v>111</v>
      </c>
      <c r="B43" s="100">
        <f t="shared" si="1"/>
        <v>246</v>
      </c>
      <c r="C43" s="100">
        <v>54</v>
      </c>
      <c r="D43" s="15">
        <v>192</v>
      </c>
    </row>
    <row r="44" spans="1:4" ht="15" customHeight="1" x14ac:dyDescent="0.15">
      <c r="A44" s="91" t="s">
        <v>112</v>
      </c>
      <c r="B44" s="100">
        <f t="shared" si="1"/>
        <v>298</v>
      </c>
      <c r="C44" s="100">
        <v>71</v>
      </c>
      <c r="D44" s="15">
        <v>227</v>
      </c>
    </row>
    <row r="45" spans="1:4" ht="15" customHeight="1" x14ac:dyDescent="0.15">
      <c r="A45" s="91" t="s">
        <v>113</v>
      </c>
      <c r="B45" s="100">
        <f t="shared" si="1"/>
        <v>254</v>
      </c>
      <c r="C45" s="100">
        <v>46</v>
      </c>
      <c r="D45" s="15">
        <v>208</v>
      </c>
    </row>
    <row r="46" spans="1:4" ht="15" customHeight="1" thickBot="1" x14ac:dyDescent="0.2">
      <c r="A46" s="92" t="s">
        <v>114</v>
      </c>
      <c r="B46" s="155">
        <f t="shared" si="1"/>
        <v>409</v>
      </c>
      <c r="C46" s="155">
        <v>73</v>
      </c>
      <c r="D46" s="101">
        <v>336</v>
      </c>
    </row>
    <row r="47" spans="1:4" ht="15" customHeight="1" x14ac:dyDescent="0.15">
      <c r="A47" s="119"/>
      <c r="B47" s="100"/>
      <c r="C47" s="15"/>
      <c r="D47" s="26" t="s">
        <v>192</v>
      </c>
    </row>
    <row r="48" spans="1:4" ht="15" customHeight="1" x14ac:dyDescent="0.15"/>
    <row r="49" spans="1:4" ht="15" customHeight="1" thickBot="1" x14ac:dyDescent="0.2">
      <c r="A49" s="3" t="s">
        <v>211</v>
      </c>
      <c r="B49" s="3"/>
      <c r="C49" s="3"/>
      <c r="D49" s="97" t="s">
        <v>188</v>
      </c>
    </row>
    <row r="50" spans="1:4" ht="15" customHeight="1" x14ac:dyDescent="0.15">
      <c r="A50" s="215" t="s">
        <v>94</v>
      </c>
      <c r="B50" s="169" t="s">
        <v>96</v>
      </c>
      <c r="C50" s="166"/>
      <c r="D50" s="223"/>
    </row>
    <row r="51" spans="1:4" ht="15" customHeight="1" x14ac:dyDescent="0.15">
      <c r="A51" s="216"/>
      <c r="B51" s="154" t="s">
        <v>23</v>
      </c>
      <c r="C51" s="121" t="s">
        <v>119</v>
      </c>
      <c r="D51" s="154" t="s">
        <v>120</v>
      </c>
    </row>
    <row r="52" spans="1:4" ht="15" customHeight="1" x14ac:dyDescent="0.15">
      <c r="A52" s="10" t="s">
        <v>177</v>
      </c>
      <c r="B52" s="144">
        <f>SUM(C52:D52)</f>
        <v>4340.7000000000007</v>
      </c>
      <c r="C52" s="144">
        <f>1234.2+(81.5+85.6+108.6)-(81.1+92.2+96.2)</f>
        <v>1240.4000000000001</v>
      </c>
      <c r="D52" s="144">
        <f>3230.4+(270.7+314.6+191.1)-(257.3+334.1+315.1)</f>
        <v>3100.3</v>
      </c>
    </row>
    <row r="53" spans="1:4" ht="15" customHeight="1" x14ac:dyDescent="0.15">
      <c r="A53" s="16" t="s">
        <v>138</v>
      </c>
      <c r="B53" s="146">
        <f>SUM(C53:D53)</f>
        <v>4596.6000000000004</v>
      </c>
      <c r="C53" s="146">
        <f>1166.4+(81.1+92.2+96.2)-(64.7+81.6+91.8)</f>
        <v>1197.8000000000002</v>
      </c>
      <c r="D53" s="146">
        <f>3197.1+(257.3+334.1+315.1)-(196.3+253.8+254.7)</f>
        <v>3398.8</v>
      </c>
    </row>
    <row r="54" spans="1:4" ht="15" customHeight="1" x14ac:dyDescent="0.15">
      <c r="A54" s="16" t="s">
        <v>150</v>
      </c>
      <c r="B54" s="146">
        <f>SUM(C54:D54)</f>
        <v>4524.5</v>
      </c>
      <c r="C54" s="146">
        <f>1093.7+(64.7+81.6+91.8)-(61.5+84.2+88.1)</f>
        <v>1098.0000000000002</v>
      </c>
      <c r="D54" s="146">
        <f>3981.7+(196.3+253.8+254.7)-(224.5+452.2+583.3)</f>
        <v>3426.5</v>
      </c>
    </row>
    <row r="55" spans="1:4" ht="15" customHeight="1" x14ac:dyDescent="0.15">
      <c r="A55" s="16" t="s">
        <v>178</v>
      </c>
      <c r="B55" s="146">
        <f>SUM(C55:D55)</f>
        <v>4965.2999999999993</v>
      </c>
      <c r="C55" s="146">
        <f>986.8+(61.5+84.2+88.1)-(59.4+70.9+79.9)</f>
        <v>1010.3999999999999</v>
      </c>
      <c r="D55" s="146">
        <f>3505.7+(334.5+452.2+583.3)-(292.5+304.1+324.2)</f>
        <v>3954.8999999999996</v>
      </c>
    </row>
    <row r="56" spans="1:4" ht="15" customHeight="1" x14ac:dyDescent="0.15">
      <c r="A56" s="153" t="s">
        <v>194</v>
      </c>
      <c r="B56" s="148">
        <f>SUM(C56:D56)</f>
        <v>4595.1000000000004</v>
      </c>
      <c r="C56" s="148">
        <f>SUM(C58:C69)</f>
        <v>930.90000000000009</v>
      </c>
      <c r="D56" s="148">
        <f>SUM(D58:D69)</f>
        <v>3664.2</v>
      </c>
    </row>
    <row r="57" spans="1:4" ht="15" customHeight="1" x14ac:dyDescent="0.15">
      <c r="A57" s="99"/>
      <c r="B57" s="147"/>
      <c r="C57" s="147"/>
      <c r="D57" s="147"/>
    </row>
    <row r="58" spans="1:4" ht="15" customHeight="1" x14ac:dyDescent="0.15">
      <c r="A58" s="90" t="s">
        <v>180</v>
      </c>
      <c r="B58" s="147">
        <f t="shared" ref="B58:B69" si="2">SUM(C58:D58)</f>
        <v>351.9</v>
      </c>
      <c r="C58" s="147">
        <v>59.4</v>
      </c>
      <c r="D58" s="150">
        <v>292.5</v>
      </c>
    </row>
    <row r="59" spans="1:4" ht="15" customHeight="1" x14ac:dyDescent="0.15">
      <c r="A59" s="91" t="s">
        <v>190</v>
      </c>
      <c r="B59" s="147">
        <f t="shared" si="2"/>
        <v>375</v>
      </c>
      <c r="C59" s="147">
        <v>70.900000000000006</v>
      </c>
      <c r="D59" s="150">
        <v>304.10000000000002</v>
      </c>
    </row>
    <row r="60" spans="1:4" ht="15" customHeight="1" x14ac:dyDescent="0.15">
      <c r="A60" s="91" t="s">
        <v>105</v>
      </c>
      <c r="B60" s="147">
        <f t="shared" si="2"/>
        <v>404.1</v>
      </c>
      <c r="C60" s="147">
        <v>79.900000000000006</v>
      </c>
      <c r="D60" s="150">
        <v>324.2</v>
      </c>
    </row>
    <row r="61" spans="1:4" ht="15" customHeight="1" x14ac:dyDescent="0.15">
      <c r="A61" s="91" t="s">
        <v>106</v>
      </c>
      <c r="B61" s="147">
        <f t="shared" si="2"/>
        <v>378.9</v>
      </c>
      <c r="C61" s="147">
        <v>84.2</v>
      </c>
      <c r="D61" s="150">
        <v>294.7</v>
      </c>
    </row>
    <row r="62" spans="1:4" ht="15" customHeight="1" x14ac:dyDescent="0.15">
      <c r="A62" s="91" t="s">
        <v>107</v>
      </c>
      <c r="B62" s="147">
        <f t="shared" si="2"/>
        <v>372.6</v>
      </c>
      <c r="C62" s="147">
        <v>68.400000000000006</v>
      </c>
      <c r="D62" s="150">
        <v>304.2</v>
      </c>
    </row>
    <row r="63" spans="1:4" ht="15" customHeight="1" x14ac:dyDescent="0.15">
      <c r="A63" s="91" t="s">
        <v>108</v>
      </c>
      <c r="B63" s="147">
        <f t="shared" si="2"/>
        <v>378</v>
      </c>
      <c r="C63" s="147">
        <v>82.2</v>
      </c>
      <c r="D63" s="150">
        <v>295.8</v>
      </c>
    </row>
    <row r="64" spans="1:4" ht="15" customHeight="1" x14ac:dyDescent="0.15">
      <c r="A64" s="91" t="s">
        <v>109</v>
      </c>
      <c r="B64" s="147">
        <f t="shared" si="2"/>
        <v>407.1</v>
      </c>
      <c r="C64" s="147">
        <v>76.900000000000006</v>
      </c>
      <c r="D64" s="150">
        <v>330.2</v>
      </c>
    </row>
    <row r="65" spans="1:4" ht="15" customHeight="1" x14ac:dyDescent="0.15">
      <c r="A65" s="91" t="s">
        <v>110</v>
      </c>
      <c r="B65" s="147">
        <f t="shared" si="2"/>
        <v>397.5</v>
      </c>
      <c r="C65" s="147">
        <v>79.3</v>
      </c>
      <c r="D65" s="150">
        <v>318.2</v>
      </c>
    </row>
    <row r="66" spans="1:4" ht="15" customHeight="1" x14ac:dyDescent="0.15">
      <c r="A66" s="91" t="s">
        <v>111</v>
      </c>
      <c r="B66" s="147">
        <f t="shared" si="2"/>
        <v>328.5</v>
      </c>
      <c r="C66" s="147">
        <v>74.099999999999994</v>
      </c>
      <c r="D66" s="150">
        <v>254.4</v>
      </c>
    </row>
    <row r="67" spans="1:4" ht="15" customHeight="1" x14ac:dyDescent="0.15">
      <c r="A67" s="91" t="s">
        <v>112</v>
      </c>
      <c r="B67" s="147">
        <f t="shared" si="2"/>
        <v>383.40000000000003</v>
      </c>
      <c r="C67" s="147">
        <v>77.3</v>
      </c>
      <c r="D67" s="150">
        <v>306.10000000000002</v>
      </c>
    </row>
    <row r="68" spans="1:4" ht="15" customHeight="1" x14ac:dyDescent="0.15">
      <c r="A68" s="91" t="s">
        <v>113</v>
      </c>
      <c r="B68" s="147">
        <f t="shared" si="2"/>
        <v>386.09999999999997</v>
      </c>
      <c r="C68" s="147">
        <v>74.2</v>
      </c>
      <c r="D68" s="150">
        <v>311.89999999999998</v>
      </c>
    </row>
    <row r="69" spans="1:4" ht="15" customHeight="1" thickBot="1" x14ac:dyDescent="0.2">
      <c r="A69" s="92" t="s">
        <v>114</v>
      </c>
      <c r="B69" s="151">
        <f t="shared" si="2"/>
        <v>432</v>
      </c>
      <c r="C69" s="151">
        <v>104.1</v>
      </c>
      <c r="D69" s="152">
        <v>327.9</v>
      </c>
    </row>
    <row r="70" spans="1:4" ht="15" customHeight="1" x14ac:dyDescent="0.15">
      <c r="A70" s="119"/>
      <c r="B70" s="100"/>
      <c r="C70" s="15"/>
      <c r="D70" s="26" t="s">
        <v>193</v>
      </c>
    </row>
    <row r="71" spans="1:4" ht="15" customHeight="1" x14ac:dyDescent="0.15"/>
  </sheetData>
  <mergeCells count="6">
    <mergeCell ref="A27:A28"/>
    <mergeCell ref="B27:D27"/>
    <mergeCell ref="A50:A51"/>
    <mergeCell ref="B50:D50"/>
    <mergeCell ref="A4:A5"/>
    <mergeCell ref="B4:D4"/>
  </mergeCells>
  <phoneticPr fontId="4"/>
  <pageMargins left="0.7" right="0.7" top="0.75" bottom="0.75" header="0.3" footer="0.3"/>
  <pageSetup paperSize="9" orientation="portrait" r:id="rId1"/>
  <rowBreaks count="1" manualBreakCount="1">
    <brk id="4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vt:i4>
      </vt:variant>
    </vt:vector>
  </HeadingPairs>
  <TitlesOfParts>
    <vt:vector size="12" baseType="lpstr">
      <vt:lpstr>100医療関係施設数・病床数</vt:lpstr>
      <vt:lpstr>101医療業務関係者数</vt:lpstr>
      <vt:lpstr>102感染症（1類～3類）及び食中毒発生状況</vt:lpstr>
      <vt:lpstr>103死因別死亡順位</vt:lpstr>
      <vt:lpstr>104感染症予防状況</vt:lpstr>
      <vt:lpstr>105予防接種実施状況</vt:lpstr>
      <vt:lpstr>106休日・夜間緊急診療所利用状況</vt:lpstr>
      <vt:lpstr>107ごみ処理状況</vt:lpstr>
      <vt:lpstr>108し尿処理状況</vt:lpstr>
      <vt:lpstr>109火葬場使用状況</vt:lpstr>
      <vt:lpstr>110公害苦情処理件数</vt:lpstr>
      <vt:lpstr>'102感染症（1類～3類）及び食中毒発生状況'!Print_Area</vt:lpstr>
    </vt:vector>
  </TitlesOfParts>
  <Company>情報政策課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master</cp:lastModifiedBy>
  <cp:lastPrinted>2016-08-09T05:19:29Z</cp:lastPrinted>
  <dcterms:created xsi:type="dcterms:W3CDTF">2014-01-06T07:22:03Z</dcterms:created>
  <dcterms:modified xsi:type="dcterms:W3CDTF">2016-11-29T06:31:09Z</dcterms:modified>
</cp:coreProperties>
</file>