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95" windowWidth="10920" windowHeight="6495" tabRatio="602" firstSheet="8" activeTab="9"/>
  </bookViews>
  <sheets>
    <sheet name="16主副業別農家数及び世帯員数別農家数" sheetId="1" r:id="rId1"/>
    <sheet name="17広狭別農家数" sheetId="2" r:id="rId2"/>
    <sheet name="18農家人口及び農業従事人口" sheetId="3" r:id="rId3"/>
    <sheet name="19農用機械台数（個人所有分）" sheetId="4" r:id="rId4"/>
    <sheet name="20就業状態別世帯員数" sheetId="5" r:id="rId5"/>
    <sheet name="21経営耕地面積" sheetId="6" r:id="rId6"/>
    <sheet name="22主要作物の種類別栽培面積（露地）" sheetId="7" r:id="rId7"/>
    <sheet name="23家畜・家きんの飼育戸数及び飼育頭羽数" sheetId="8" r:id="rId8"/>
    <sheet name="24　農地の権利移動の推移" sheetId="9" r:id="rId9"/>
    <sheet name="25農地転用の推移" sheetId="10" r:id="rId10"/>
  </sheets>
  <definedNames/>
  <calcPr fullCalcOnLoad="1"/>
</workbook>
</file>

<file path=xl/sharedStrings.xml><?xml version="1.0" encoding="utf-8"?>
<sst xmlns="http://schemas.openxmlformats.org/spreadsheetml/2006/main" count="502" uniqueCount="227">
  <si>
    <t>その他の仕事が主</t>
  </si>
  <si>
    <t>仕事に従事しなかった人</t>
  </si>
  <si>
    <t>自営農業だけに従事</t>
  </si>
  <si>
    <t>自営農業とその他の仕事に従事</t>
  </si>
  <si>
    <t>その他の仕事だけに従事</t>
  </si>
  <si>
    <t>稲を作った田</t>
  </si>
  <si>
    <t>稲以外の作物だけを作った田</t>
  </si>
  <si>
    <t>作付(栽培)面積</t>
  </si>
  <si>
    <t>稲</t>
  </si>
  <si>
    <t>花き類，花木</t>
  </si>
  <si>
    <t>その他の作物</t>
  </si>
  <si>
    <t>工芸農作物</t>
  </si>
  <si>
    <t>資料：農業委員会事務局</t>
  </si>
  <si>
    <t>各年2月1日現在（単位：人）</t>
  </si>
  <si>
    <t>各年2月1日現在（単位：ａ）</t>
  </si>
  <si>
    <t>0.1以上～0.3ha未満</t>
  </si>
  <si>
    <t>5.0ha以上</t>
  </si>
  <si>
    <t>動力耕うん機・農用トラクター</t>
  </si>
  <si>
    <t>件　　数</t>
  </si>
  <si>
    <t>農　家　人　口</t>
  </si>
  <si>
    <t>歩 行 型</t>
  </si>
  <si>
    <t>農 家 数</t>
  </si>
  <si>
    <t>麦  類</t>
  </si>
  <si>
    <t>雑  穀</t>
  </si>
  <si>
    <t>豆  類</t>
  </si>
  <si>
    <t>乳 用 牛</t>
  </si>
  <si>
    <t>肉 用 牛</t>
  </si>
  <si>
    <t>世　　　　　　　　帯　　　　　　　　員　　　　　　　　数　　　　　　　　別</t>
  </si>
  <si>
    <t>農業経営基盤強化促進法</t>
  </si>
  <si>
    <t>面    積</t>
  </si>
  <si>
    <t>樹    園    地</t>
  </si>
  <si>
    <t>各年2月1日現在(単位：戸，頭，羽）</t>
  </si>
  <si>
    <t>各年2月1日現在（単位：ａ）</t>
  </si>
  <si>
    <t>主業農家</t>
  </si>
  <si>
    <t>準主業農家</t>
  </si>
  <si>
    <t>副業的農家</t>
  </si>
  <si>
    <t>･･･</t>
  </si>
  <si>
    <t>各年12月31日現在</t>
  </si>
  <si>
    <t>各年2月1日現在（単位：台）</t>
  </si>
  <si>
    <t>各年2月1日現在（単位：戸）</t>
  </si>
  <si>
    <t>総農家数</t>
  </si>
  <si>
    <t>主　　副　　業　　別</t>
  </si>
  <si>
    <t>･･･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</si>
  <si>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</si>
  <si>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</si>
  <si>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</si>
  <si>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</si>
  <si>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</si>
  <si>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</si>
  <si>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</si>
  <si>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-</t>
  </si>
  <si>
    <t>農業従事人口</t>
  </si>
  <si>
    <t>総　　数</t>
  </si>
  <si>
    <t>男</t>
  </si>
  <si>
    <t>女</t>
  </si>
  <si>
    <t>動力防除機</t>
  </si>
  <si>
    <t>動力田植機</t>
  </si>
  <si>
    <t>バインダー</t>
  </si>
  <si>
    <t>米麦用乾燥機</t>
  </si>
  <si>
    <t>計</t>
  </si>
  <si>
    <t>乗　　　　用　　　　型</t>
  </si>
  <si>
    <t>自営農業が主</t>
  </si>
  <si>
    <t>経営耕地面積</t>
  </si>
  <si>
    <t>田</t>
  </si>
  <si>
    <t>畑</t>
  </si>
  <si>
    <t>いも類</t>
  </si>
  <si>
    <t>野菜類</t>
  </si>
  <si>
    <t>種苗・苗木類</t>
  </si>
  <si>
    <t>飼料用作物</t>
  </si>
  <si>
    <t>豚</t>
  </si>
  <si>
    <t>採卵鶏，ブロイラー</t>
  </si>
  <si>
    <t>年　　別</t>
  </si>
  <si>
    <t>面積（㎡）</t>
  </si>
  <si>
    <t>面積（ａ）</t>
  </si>
  <si>
    <t>制限除外の届出</t>
  </si>
  <si>
    <t>合　　　　計</t>
  </si>
  <si>
    <t>許　　　　可</t>
  </si>
  <si>
    <t>届　　　　出</t>
  </si>
  <si>
    <t>例外規定
0.1ha未満</t>
  </si>
  <si>
    <t>自脱型
コンバイン</t>
  </si>
  <si>
    <t>面積(㎡)</t>
  </si>
  <si>
    <t>による利用権の設定</t>
  </si>
  <si>
    <t>農家数</t>
  </si>
  <si>
    <t>頭数</t>
  </si>
  <si>
    <t>乗用型スピード
スプレヤー</t>
  </si>
  <si>
    <t>うち販売農家数</t>
  </si>
  <si>
    <t>総農家数　（販売農家）</t>
  </si>
  <si>
    <t>普通型
コンバイン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</si>
  <si>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</si>
  <si>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</si>
  <si>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</si>
  <si>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</si>
  <si>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</si>
  <si>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</si>
  <si>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</si>
  <si>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</si>
  <si>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</si>
  <si>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</si>
  <si>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</si>
  <si>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</si>
  <si>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</si>
  <si>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</si>
  <si>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年 　 別
新旧市町村別</t>
  </si>
  <si>
    <t>水戸市</t>
  </si>
  <si>
    <t>国田村</t>
  </si>
  <si>
    <t>吉田村</t>
  </si>
  <si>
    <t>酒門村</t>
  </si>
  <si>
    <t>柳河村</t>
  </si>
  <si>
    <t>渡里村</t>
  </si>
  <si>
    <t>上大野村</t>
  </si>
  <si>
    <t>緑岡村</t>
  </si>
  <si>
    <t>飯富村</t>
  </si>
  <si>
    <t>上中妻村</t>
  </si>
  <si>
    <t>山根村</t>
  </si>
  <si>
    <t>河和田村</t>
  </si>
  <si>
    <t>下大野村</t>
  </si>
  <si>
    <t>稲荷村</t>
  </si>
  <si>
    <t>大場村</t>
  </si>
  <si>
    <t>下中妻村</t>
  </si>
  <si>
    <t>中妻村</t>
  </si>
  <si>
    <t>鯉淵村</t>
  </si>
  <si>
    <t>年　 　 別
新旧市町村別</t>
  </si>
  <si>
    <t>年別
新旧市町村別</t>
  </si>
  <si>
    <t>資料：県統計課「農業基本調査」，農林水産省「農（林）業センサス」</t>
  </si>
  <si>
    <t>資料：農林水産省「農（林）業センサス」</t>
  </si>
  <si>
    <t>羽数</t>
  </si>
  <si>
    <t>資料：農業委員会事務局，農政課</t>
  </si>
  <si>
    <t>(耕作目的の権利移転）</t>
  </si>
  <si>
    <t>(賃貸借の解約）</t>
  </si>
  <si>
    <t>農地法第4条（自己所有地の転用）</t>
  </si>
  <si>
    <t>農地法第5条（権利の移動を伴う転用）</t>
  </si>
  <si>
    <t>平成 5 年</t>
  </si>
  <si>
    <r>
      <t>平成</t>
    </r>
    <r>
      <rPr>
        <sz val="11"/>
        <rFont val="ＭＳ Ｐ明朝"/>
        <family val="1"/>
      </rPr>
      <t xml:space="preserve"> 6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</si>
  <si>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7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</si>
  <si>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8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</si>
  <si>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9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</si>
  <si>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10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</si>
  <si>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11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</si>
  <si>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12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</si>
  <si>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13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</si>
  <si>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14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</si>
  <si>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15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</si>
  <si>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16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</si>
  <si>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17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</si>
  <si>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18 </t>
    </r>
    <r>
      <rPr>
        <sz val="11"/>
        <color indexed="42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</si>
  <si>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 xml:space="preserve"> 19 </t>
    </r>
    <r>
      <rPr>
        <sz val="11"/>
        <color indexed="42"/>
        <rFont val="ＭＳ Ｐ明朝"/>
        <family val="1"/>
      </rPr>
      <t>年</t>
    </r>
  </si>
  <si>
    <t>25　農地転用の推移</t>
  </si>
  <si>
    <t>16　主副業別農家数及び世帯員数別農家数</t>
  </si>
  <si>
    <t xml:space="preserve">平成7年 </t>
  </si>
  <si>
    <t xml:space="preserve">    8 </t>
  </si>
  <si>
    <t xml:space="preserve">   10</t>
  </si>
  <si>
    <t xml:space="preserve">   12</t>
  </si>
  <si>
    <t xml:space="preserve">   17</t>
  </si>
  <si>
    <t>1　人</t>
  </si>
  <si>
    <t>2　人</t>
  </si>
  <si>
    <t>3　人</t>
  </si>
  <si>
    <t>4　人</t>
  </si>
  <si>
    <t>5　人</t>
  </si>
  <si>
    <t>6　人</t>
  </si>
  <si>
    <t>7　人</t>
  </si>
  <si>
    <t>8　人</t>
  </si>
  <si>
    <t>9　人</t>
  </si>
  <si>
    <t>10　人</t>
  </si>
  <si>
    <t>11　人</t>
  </si>
  <si>
    <t>注）1　平成12年以前は，旧内原町を含みません。</t>
  </si>
  <si>
    <t>　   2　新旧市町村別は，昭和25年2月1日現在の市町村単位です。</t>
  </si>
  <si>
    <t>　   3　1995年センサスから，「農家類別分類」の名称および区分が変更されたことに伴い，平成7年分から，名称に「主副業別分類」を用いました。</t>
  </si>
  <si>
    <t>　   4　2000年センサスから集計方法が変更されたことに伴い，平成12，17年は販売農家（経営耕地面積が30ａ以上又は農産物販売金額が50万円以上の農家）のみの内訳を計上しています。</t>
  </si>
  <si>
    <t>17　広狭別農家数</t>
  </si>
  <si>
    <t xml:space="preserve"> 平成7年 </t>
  </si>
  <si>
    <t xml:space="preserve">    8 </t>
  </si>
  <si>
    <t xml:space="preserve">   10</t>
  </si>
  <si>
    <t xml:space="preserve">   12</t>
  </si>
  <si>
    <t xml:space="preserve">   17</t>
  </si>
  <si>
    <t>注）1　平成12年以前は，旧内原町を含みません。</t>
  </si>
  <si>
    <t>18　農家人口及び農業従事人口</t>
  </si>
  <si>
    <t xml:space="preserve">    8 </t>
  </si>
  <si>
    <t xml:space="preserve">   12</t>
  </si>
  <si>
    <t xml:space="preserve">   17</t>
  </si>
  <si>
    <t xml:space="preserve">     2　新旧市町村別は，昭和25年2月1日現在の市町村単位です。</t>
  </si>
  <si>
    <t>15馬力未満</t>
  </si>
  <si>
    <t>15～30馬力</t>
  </si>
  <si>
    <t>30馬力以上</t>
  </si>
  <si>
    <t>19　農用機械台数（個人所有分）</t>
  </si>
  <si>
    <t xml:space="preserve"> 平成7年</t>
  </si>
  <si>
    <t xml:space="preserve">    12 </t>
  </si>
  <si>
    <t xml:space="preserve">    17 </t>
  </si>
  <si>
    <t xml:space="preserve">     3　2000年センサスから集計方法が変更されたことに伴い，平成12，17年は販売農家（経営耕地面積が30ａ以上又は農産物販売金額が50万円以上の農家）のみの内訳を計上しています。</t>
  </si>
  <si>
    <t>　　4　2005年センサスから調査項目が変更されたことに伴い，平成17年は歩行型，バインダー，米麦用乾燥機の区分が無くなり，普通型コンバインが加わりました。</t>
  </si>
  <si>
    <t>20　就業状態別世帯員数</t>
  </si>
  <si>
    <t xml:space="preserve">   10</t>
  </si>
  <si>
    <t xml:space="preserve">   17</t>
  </si>
  <si>
    <t>　　 2　新旧市町村別は，昭和25年2月1日現在の市町村単位です。</t>
  </si>
  <si>
    <t>　　 3　従来は16歳以上をもって「生産年齢人口」としていましたが，平成7年より，国勢調査の年齢区分に合わせて，「15歳以上」に改めました。</t>
  </si>
  <si>
    <t>21　経営耕地面積</t>
  </si>
  <si>
    <t>うち販売
農家の田</t>
  </si>
  <si>
    <t>作付けしな
かった田</t>
  </si>
  <si>
    <t>農家1戸当たりの経営耕地面積</t>
  </si>
  <si>
    <t xml:space="preserve">   12</t>
  </si>
  <si>
    <t xml:space="preserve">   17</t>
  </si>
  <si>
    <t xml:space="preserve">  　 4　2005年センサスから集計方法が変更されたことに伴い，平成17年は販売農家（経営耕地面積が30ａ以上又は農産物販売金額が50万円以上の農家）のみの数値を計上しています。</t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</si>
  <si>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2000年センサスから集計方法が変更されたことに伴い，平成12年の田の面積の内訳は販売農家（経営耕地面積が30ａ以上又は農産物販売金額が50万円以上の農家）のみを計上しています。</t>
  </si>
  <si>
    <t xml:space="preserve">   10</t>
  </si>
  <si>
    <t xml:space="preserve">   12</t>
  </si>
  <si>
    <t>　   3　｢農業基本調査｣と｢農(林）業センサス｣は，その区分に違いがあり，ここではその区分に従いそのまま掲載しました。</t>
  </si>
  <si>
    <t>　   4　2000年センサスから集計方法が変更されたことに伴い，平成12, 17年は販売農家(経営耕地面積が30ａ以上又は農産物販売金額が50万円以上の農家)のみの数値を計上しています。</t>
  </si>
  <si>
    <t>23　家畜・家きんの飼育戸数及び飼育頭羽数</t>
  </si>
  <si>
    <t xml:space="preserve">    8 </t>
  </si>
  <si>
    <t xml:space="preserve">   12</t>
  </si>
  <si>
    <t>　   2　平成12年以前は，旧内原町を含みません。</t>
  </si>
  <si>
    <t>　   3　新旧市町村別は，昭和25年2月1日現在の市町村単位です。</t>
  </si>
  <si>
    <t>24　農地の権利移動の推移</t>
  </si>
  <si>
    <t>農地法第3条</t>
  </si>
  <si>
    <t>農地法第20条</t>
  </si>
  <si>
    <r>
      <t>平成</t>
    </r>
    <r>
      <rPr>
        <sz val="11"/>
        <rFont val="ＭＳ Ｐ明朝"/>
        <family val="1"/>
      </rPr>
      <t xml:space="preserve"> 11</t>
    </r>
    <r>
      <rPr>
        <sz val="11"/>
        <color indexed="42"/>
        <rFont val="ＭＳ Ｐ明朝"/>
        <family val="1"/>
      </rPr>
      <t xml:space="preserve"> 年</t>
    </r>
  </si>
  <si>
    <r>
      <t>平成</t>
    </r>
    <r>
      <rPr>
        <sz val="11"/>
        <rFont val="ＭＳ Ｐ明朝"/>
        <family val="1"/>
      </rPr>
      <t xml:space="preserve"> 13</t>
    </r>
    <r>
      <rPr>
        <sz val="11"/>
        <color indexed="42"/>
        <rFont val="ＭＳ Ｐ明朝"/>
        <family val="1"/>
      </rPr>
      <t xml:space="preserve"> 年</t>
    </r>
  </si>
  <si>
    <r>
      <t>平成</t>
    </r>
    <r>
      <rPr>
        <sz val="11"/>
        <rFont val="ＭＳ Ｐゴシック"/>
        <family val="3"/>
      </rPr>
      <t xml:space="preserve"> 20 </t>
    </r>
    <r>
      <rPr>
        <sz val="11"/>
        <color indexed="42"/>
        <rFont val="ＭＳ Ｐゴシック"/>
        <family val="3"/>
      </rPr>
      <t>年</t>
    </r>
  </si>
  <si>
    <t>　 　　１区分となりました。</t>
  </si>
  <si>
    <t>　 　3　2005年センサスから集計方法が変更されたことに伴い，平成17年は販売農家（経営耕地面積が30ａ以上又は農産物販売金額が50万円以上の農家）のみを計上，かつ2.0～3.0haが</t>
  </si>
  <si>
    <t>　  　以上又は農産物販売金額が50万円以上の農家）のみを計上しています。</t>
  </si>
  <si>
    <t>　   3　2005年センサスから集計方法が変更されたことに伴い，平成17年は販売農家（経営耕地面積が30ａ</t>
  </si>
  <si>
    <t>　　　を計上しています。</t>
  </si>
  <si>
    <t>　　 4　2000年センサスから集計方法が変更されたことに伴い，平成12，17年は販売農家（経営耕地面積が30ａ以上又は農産物販売金額が50万円以上の農家）のみの内訳</t>
  </si>
  <si>
    <t>22　主要作物の種類別栽培面積（露地）</t>
  </si>
  <si>
    <t>注）1　平成12，17年は販売農家（経営耕地面積が30ａ以上または農作物総販売金額50万円以上の農家)のみ計</t>
  </si>
  <si>
    <t>　　　上しました。</t>
  </si>
  <si>
    <t>注）　全ての年は，旧内原町を含みます。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</si>
</sst>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;0;"/>
    <numFmt numFmtId="178" formatCode="#,##0;&quot;△ &quot;#,##0"/>
    <numFmt numFmtId="179" formatCode="#,##0.0;&quot;△ &quot;#,##0.0"/>
    <numFmt numFmtId="180" formatCode="[$-411]gee\.mm\.dd"/>
    <numFmt numFmtId="181" formatCode="0.00_);[Red]\(0.00\)"/>
    <numFmt numFmtId="182" formatCode="@&quot;公園&quot;"/>
    <numFmt numFmtId="183" formatCode="#,##0.00_);[Red]\(#,##0.00\)"/>
    <numFmt numFmtId="184" formatCode="#,##0_);[Red]\(#,##0\)"/>
    <numFmt numFmtId="185" formatCode="@&quot;児&quot;&quot;童&quot;&quot;遊&quot;&quot;園&quot;"/>
    <numFmt numFmtId="186" formatCode="\(##\)"/>
    <numFmt numFmtId="187" formatCode="@&quot;子&quot;&quot;ど&quot;&quot;も&quot;&quot;の&quot;&quot;広&quot;&quot;場&quot;"/>
    <numFmt numFmtId="188" formatCode="0;&quot;△&quot;0;"/>
    <numFmt numFmtId="189" formatCode="0;&quot;△&quot;0;\-\ "/>
    <numFmt numFmtId="190" formatCode="#,##0.000_ ;[Red]\-#,##0.000\ "/>
    <numFmt numFmtId="191" formatCode="\(#,###\)"/>
    <numFmt numFmtId="192" formatCode="_ * #,##0.000_ ;_ * \-#,##0.000_ ;_ * &quot;-&quot;???_ ;_ @_ "/>
    <numFmt numFmtId="193" formatCode="0.0;&quot;△ &quot;0.0"/>
    <numFmt numFmtId="194" formatCode="0_ "/>
    <numFmt numFmtId="195" formatCode="#,##0_ ;[Red]\-#,##0\ "/>
    <numFmt numFmtId="196" formatCode="0.0_ "/>
    <numFmt numFmtId="197" formatCode="[&lt;=999]000;000\-00"/>
    <numFmt numFmtId="198" formatCode="0.0"/>
    <numFmt numFmtId="199" formatCode="0.000"/>
    <numFmt numFmtId="200" formatCode="0.0000"/>
    <numFmt numFmtId="201" formatCode="0.00000"/>
    <numFmt numFmtId="202" formatCode="#,##0.00;&quot;△ &quot;#,##0.00"/>
    <numFmt numFmtId="203" formatCode="0;&quot;△ &quot;0"/>
    <numFmt numFmtId="204" formatCode="0.00;&quot;△ &quot;0.00"/>
    <numFmt numFmtId="205" formatCode="#,##0.000;&quot;△ &quot;#,##0.000"/>
    <numFmt numFmtId="206" formatCode="[$-411]hge\.mm\.dd"/>
    <numFmt numFmtId="207" formatCode="mmm\-yyyy"/>
    <numFmt numFmtId="208" formatCode="0_);[Red]\(0\)"/>
    <numFmt numFmtId="209" formatCode="0.0000000"/>
    <numFmt numFmtId="210" formatCode="0.000000"/>
    <numFmt numFmtId="211" formatCode="0.0_);[Red]\(0.0\)"/>
    <numFmt numFmtId="212" formatCode="0.000_);[Red]\(0.000\)"/>
    <numFmt numFmtId="213" formatCode="0.0000_);[Red]\(0.0000\)"/>
    <numFmt numFmtId="214" formatCode="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;[Red]\-#,##0.0"/>
    <numFmt numFmtId="219" formatCode="#,##0.0_ "/>
    <numFmt numFmtId="220" formatCode="#,##0_ "/>
    <numFmt numFmtId="221" formatCode="#,##0.0_ ;[Red]\-#,##0.0\ "/>
    <numFmt numFmtId="222" formatCode="#,##0.00_ "/>
    <numFmt numFmtId="223" formatCode="0.?\ "/>
    <numFmt numFmtId="224" formatCode="0.0\ \ _ "/>
    <numFmt numFmtId="225" formatCode="0.0\ _ "/>
    <numFmt numFmtId="226" formatCode="0.0\ \ \ _ "/>
    <numFmt numFmtId="227" formatCode="#,##0.000"/>
    <numFmt numFmtId="228" formatCode="#,##0.0_);[Red]\(#,##0.0\)"/>
    <numFmt numFmtId="229" formatCode="[&lt;=999]000;[&lt;=99999]000\-00;000\-0000"/>
    <numFmt numFmtId="230" formatCode="@&quot;広&quot;&quot;場&quot;"/>
    <numFmt numFmtId="231" formatCode="@&quot;公&quot;&quot;園&quot;"/>
    <numFmt numFmtId="232" formatCode="&quot;（&quot;##&quot;）&quot;"/>
    <numFmt numFmtId="233" formatCode="0_);\(0\)"/>
    <numFmt numFmtId="234" formatCode="0;[Red]0"/>
    <numFmt numFmtId="235" formatCode="#,##0;&quot;△ &quot;#,##0;&quot;-&quot;"/>
    <numFmt numFmtId="236" formatCode="#,##0\ ;&quot;△ &quot;#,##0;&quot;-&quot;\ "/>
    <numFmt numFmtId="237" formatCode="#,##0\ ;&quot;△ &quot;#,##0\ ;&quot;-&quot;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42"/>
      <name val="ＭＳ Ｐ明朝"/>
      <family val="1"/>
    </font>
    <font>
      <sz val="11"/>
      <color indexed="4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1" xfId="17" applyNumberFormat="1" applyFont="1" applyBorder="1" applyAlignment="1">
      <alignment vertical="center"/>
    </xf>
    <xf numFmtId="41" fontId="3" fillId="0" borderId="1" xfId="17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/>
    </xf>
    <xf numFmtId="41" fontId="3" fillId="2" borderId="2" xfId="0" applyNumberFormat="1" applyFont="1" applyFill="1" applyBorder="1" applyAlignment="1" quotePrefix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/>
    </xf>
    <xf numFmtId="41" fontId="3" fillId="0" borderId="1" xfId="17" applyNumberFormat="1" applyFont="1" applyBorder="1" applyAlignment="1">
      <alignment horizontal="right" vertical="center"/>
    </xf>
    <xf numFmtId="41" fontId="3" fillId="2" borderId="1" xfId="0" applyNumberFormat="1" applyFont="1" applyFill="1" applyBorder="1" applyAlignment="1" quotePrefix="1">
      <alignment horizontal="center" vertical="center"/>
    </xf>
    <xf numFmtId="41" fontId="3" fillId="0" borderId="2" xfId="0" applyNumberFormat="1" applyFont="1" applyBorder="1" applyAlignment="1">
      <alignment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41" fontId="3" fillId="2" borderId="1" xfId="0" applyNumberFormat="1" applyFont="1" applyFill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" xfId="17" applyNumberFormat="1" applyFont="1" applyBorder="1" applyAlignment="1">
      <alignment vertical="center"/>
    </xf>
    <xf numFmtId="41" fontId="3" fillId="0" borderId="3" xfId="17" applyNumberFormat="1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41" fontId="3" fillId="0" borderId="1" xfId="17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4" xfId="17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5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/>
    </xf>
    <xf numFmtId="41" fontId="3" fillId="0" borderId="1" xfId="0" applyNumberFormat="1" applyFont="1" applyBorder="1" applyAlignment="1">
      <alignment vertical="center"/>
    </xf>
    <xf numFmtId="41" fontId="2" fillId="0" borderId="0" xfId="0" applyNumberFormat="1" applyFont="1" applyAlignment="1">
      <alignment/>
    </xf>
    <xf numFmtId="41" fontId="6" fillId="2" borderId="1" xfId="0" applyNumberFormat="1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/>
    </xf>
    <xf numFmtId="41" fontId="3" fillId="2" borderId="2" xfId="0" applyNumberFormat="1" applyFont="1" applyFill="1" applyBorder="1" applyAlignment="1">
      <alignment horizontal="center"/>
    </xf>
    <xf numFmtId="41" fontId="7" fillId="2" borderId="1" xfId="0" applyNumberFormat="1" applyFont="1" applyFill="1" applyBorder="1" applyAlignment="1" quotePrefix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 wrapText="1"/>
    </xf>
    <xf numFmtId="41" fontId="3" fillId="0" borderId="2" xfId="17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41" fontId="4" fillId="2" borderId="7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distributed" vertic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2" borderId="7" xfId="0" applyNumberFormat="1" applyFont="1" applyFill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 wrapText="1"/>
    </xf>
    <xf numFmtId="41" fontId="3" fillId="0" borderId="8" xfId="0" applyNumberFormat="1" applyFont="1" applyBorder="1" applyAlignment="1">
      <alignment horizontal="right" vertical="center"/>
    </xf>
    <xf numFmtId="41" fontId="3" fillId="0" borderId="8" xfId="17" applyNumberFormat="1" applyFont="1" applyFill="1" applyBorder="1" applyAlignment="1">
      <alignment horizontal="right" vertical="center"/>
    </xf>
    <xf numFmtId="41" fontId="0" fillId="2" borderId="1" xfId="0" applyNumberFormat="1" applyFont="1" applyFill="1" applyBorder="1" applyAlignment="1" quotePrefix="1">
      <alignment horizontal="center" vertical="center"/>
    </xf>
    <xf numFmtId="41" fontId="0" fillId="0" borderId="2" xfId="0" applyNumberFormat="1" applyFont="1" applyBorder="1" applyAlignment="1">
      <alignment vertical="center"/>
    </xf>
    <xf numFmtId="41" fontId="0" fillId="0" borderId="1" xfId="17" applyNumberFormat="1" applyFont="1" applyFill="1" applyBorder="1" applyAlignment="1">
      <alignment vertical="center"/>
    </xf>
    <xf numFmtId="176" fontId="0" fillId="0" borderId="1" xfId="17" applyNumberFormat="1" applyFont="1" applyFill="1" applyBorder="1" applyAlignment="1">
      <alignment vertical="center"/>
    </xf>
    <xf numFmtId="41" fontId="0" fillId="0" borderId="1" xfId="17" applyNumberFormat="1" applyFont="1" applyFill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0" fontId="3" fillId="2" borderId="1" xfId="21" applyFont="1" applyFill="1" applyBorder="1" applyAlignment="1">
      <alignment horizontal="center" vertical="center"/>
      <protection/>
    </xf>
    <xf numFmtId="0" fontId="3" fillId="2" borderId="3" xfId="21" applyFont="1" applyFill="1" applyBorder="1" applyAlignment="1">
      <alignment horizontal="center" vertical="center"/>
      <protection/>
    </xf>
    <xf numFmtId="41" fontId="3" fillId="0" borderId="4" xfId="17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1" fontId="0" fillId="0" borderId="4" xfId="17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5" fillId="0" borderId="0" xfId="0" applyNumberFormat="1" applyFont="1" applyAlignment="1">
      <alignment/>
    </xf>
    <xf numFmtId="41" fontId="15" fillId="0" borderId="0" xfId="0" applyNumberFormat="1" applyFont="1" applyAlignment="1">
      <alignment vertic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quotePrefix="1">
      <alignment horizontal="left"/>
    </xf>
    <xf numFmtId="41" fontId="2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 quotePrefix="1">
      <alignment horizontal="left" vertical="center"/>
    </xf>
    <xf numFmtId="41" fontId="8" fillId="0" borderId="0" xfId="0" applyNumberFormat="1" applyFont="1" applyBorder="1" applyAlignment="1">
      <alignment/>
    </xf>
    <xf numFmtId="41" fontId="8" fillId="0" borderId="9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41" fontId="8" fillId="0" borderId="0" xfId="0" applyNumberFormat="1" applyFont="1" applyAlignment="1">
      <alignment/>
    </xf>
    <xf numFmtId="41" fontId="2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Alignment="1">
      <alignment horizontal="left"/>
    </xf>
    <xf numFmtId="41" fontId="2" fillId="0" borderId="0" xfId="0" applyNumberFormat="1" applyFont="1" applyFill="1" applyAlignment="1">
      <alignment vertical="center"/>
    </xf>
    <xf numFmtId="41" fontId="8" fillId="0" borderId="0" xfId="0" applyNumberFormat="1" applyFont="1" applyAlignment="1" quotePrefix="1">
      <alignment/>
    </xf>
    <xf numFmtId="41" fontId="15" fillId="0" borderId="0" xfId="0" applyNumberFormat="1" applyFont="1" applyAlignment="1" quotePrefix="1">
      <alignment horizontal="left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Fill="1" applyBorder="1" applyAlignment="1" quotePrefix="1">
      <alignment horizontal="left" vertical="center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 quotePrefix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0" borderId="3" xfId="17" applyNumberFormat="1" applyFont="1" applyBorder="1" applyAlignment="1">
      <alignment horizontal="right" vertical="center"/>
    </xf>
    <xf numFmtId="41" fontId="3" fillId="0" borderId="2" xfId="17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1" fontId="3" fillId="0" borderId="3" xfId="17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2" borderId="7" xfId="0" applyNumberFormat="1" applyFont="1" applyFill="1" applyBorder="1" applyAlignment="1" quotePrefix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 wrapText="1"/>
    </xf>
    <xf numFmtId="41" fontId="3" fillId="2" borderId="4" xfId="0" applyNumberFormat="1" applyFont="1" applyFill="1" applyBorder="1" applyAlignment="1">
      <alignment horizontal="center" vertical="center" wrapText="1"/>
    </xf>
    <xf numFmtId="41" fontId="4" fillId="2" borderId="1" xfId="0" applyNumberFormat="1" applyFont="1" applyFill="1" applyBorder="1" applyAlignment="1" quotePrefix="1">
      <alignment horizontal="center" vertical="center" wrapText="1"/>
    </xf>
    <xf numFmtId="41" fontId="4" fillId="2" borderId="1" xfId="0" applyNumberFormat="1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3" xfId="0" applyNumberFormat="1" applyFont="1" applyFill="1" applyBorder="1" applyAlignment="1">
      <alignment horizontal="center" vertical="center" shrinkToFit="1"/>
    </xf>
    <xf numFmtId="41" fontId="3" fillId="2" borderId="2" xfId="0" applyNumberFormat="1" applyFont="1" applyFill="1" applyBorder="1" applyAlignment="1">
      <alignment horizontal="center" vertical="center" shrinkToFit="1"/>
    </xf>
    <xf numFmtId="0" fontId="3" fillId="2" borderId="7" xfId="21" applyFont="1" applyFill="1" applyBorder="1" applyAlignment="1">
      <alignment horizontal="distributed" vertical="center" wrapText="1"/>
      <protection/>
    </xf>
    <xf numFmtId="0" fontId="3" fillId="2" borderId="4" xfId="21" applyFont="1" applyFill="1" applyBorder="1" applyAlignment="1" quotePrefix="1">
      <alignment horizontal="distributed" vertical="center" wrapText="1"/>
      <protection/>
    </xf>
    <xf numFmtId="0" fontId="3" fillId="2" borderId="4" xfId="21" applyFont="1" applyFill="1" applyBorder="1" applyAlignment="1">
      <alignment horizontal="distributed" vertical="center" wrapTex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農政課　再問い合わせ中　統計調査へ回答します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75" zoomScaleNormal="75" workbookViewId="0" topLeftCell="A10">
      <selection activeCell="C37" sqref="C37"/>
    </sheetView>
  </sheetViews>
  <sheetFormatPr defaultColWidth="9.00390625" defaultRowHeight="13.5"/>
  <cols>
    <col min="1" max="1" width="12.625" style="8" customWidth="1"/>
    <col min="2" max="17" width="9.625" style="8" customWidth="1"/>
    <col min="18" max="16384" width="9.00390625" style="8" customWidth="1"/>
  </cols>
  <sheetData>
    <row r="1" s="67" customFormat="1" ht="18" customHeight="1">
      <c r="A1" s="68" t="s">
        <v>147</v>
      </c>
    </row>
    <row r="2" s="69" customFormat="1" ht="18" customHeight="1">
      <c r="Q2" s="70" t="s">
        <v>39</v>
      </c>
    </row>
    <row r="3" spans="1:17" ht="13.5" customHeight="1">
      <c r="A3" s="99" t="s">
        <v>102</v>
      </c>
      <c r="B3" s="97" t="s">
        <v>40</v>
      </c>
      <c r="C3" s="9"/>
      <c r="D3" s="98" t="s">
        <v>41</v>
      </c>
      <c r="E3" s="98"/>
      <c r="F3" s="98"/>
      <c r="G3" s="98" t="s">
        <v>27</v>
      </c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ht="13.5" customHeight="1">
      <c r="A4" s="100"/>
      <c r="B4" s="98"/>
      <c r="C4" s="11" t="s">
        <v>85</v>
      </c>
      <c r="D4" s="12" t="s">
        <v>33</v>
      </c>
      <c r="E4" s="12" t="s">
        <v>34</v>
      </c>
      <c r="F4" s="12" t="s">
        <v>35</v>
      </c>
      <c r="G4" s="10" t="s">
        <v>153</v>
      </c>
      <c r="H4" s="10" t="s">
        <v>154</v>
      </c>
      <c r="I4" s="10" t="s">
        <v>155</v>
      </c>
      <c r="J4" s="10" t="s">
        <v>156</v>
      </c>
      <c r="K4" s="10" t="s">
        <v>157</v>
      </c>
      <c r="L4" s="10" t="s">
        <v>158</v>
      </c>
      <c r="M4" s="10" t="s">
        <v>159</v>
      </c>
      <c r="N4" s="10" t="s">
        <v>160</v>
      </c>
      <c r="O4" s="10" t="s">
        <v>161</v>
      </c>
      <c r="P4" s="10" t="s">
        <v>162</v>
      </c>
      <c r="Q4" s="10" t="s">
        <v>163</v>
      </c>
    </row>
    <row r="5" spans="1:17" ht="18.75" customHeight="1">
      <c r="A5" s="14" t="s">
        <v>148</v>
      </c>
      <c r="B5" s="5">
        <v>4999</v>
      </c>
      <c r="C5" s="13" t="s">
        <v>42</v>
      </c>
      <c r="D5" s="5">
        <v>1040</v>
      </c>
      <c r="E5" s="5">
        <v>1113</v>
      </c>
      <c r="F5" s="5">
        <v>2846</v>
      </c>
      <c r="G5" s="5">
        <v>129</v>
      </c>
      <c r="H5" s="5">
        <v>792</v>
      </c>
      <c r="I5" s="5">
        <v>867</v>
      </c>
      <c r="J5" s="5">
        <v>818</v>
      </c>
      <c r="K5" s="5">
        <v>869</v>
      </c>
      <c r="L5" s="5">
        <v>925</v>
      </c>
      <c r="M5" s="5">
        <v>468</v>
      </c>
      <c r="N5" s="5">
        <v>105</v>
      </c>
      <c r="O5" s="5">
        <v>22</v>
      </c>
      <c r="P5" s="5">
        <v>3</v>
      </c>
      <c r="Q5" s="5">
        <v>1</v>
      </c>
    </row>
    <row r="6" spans="1:17" ht="18.75" customHeight="1">
      <c r="A6" s="14" t="s">
        <v>149</v>
      </c>
      <c r="B6" s="6">
        <v>5154</v>
      </c>
      <c r="C6" s="13" t="s">
        <v>42</v>
      </c>
      <c r="D6" s="6">
        <v>886</v>
      </c>
      <c r="E6" s="6">
        <v>1638</v>
      </c>
      <c r="F6" s="6">
        <v>2630</v>
      </c>
      <c r="G6" s="6">
        <v>154</v>
      </c>
      <c r="H6" s="6">
        <v>888</v>
      </c>
      <c r="I6" s="6">
        <v>837</v>
      </c>
      <c r="J6" s="6">
        <v>801</v>
      </c>
      <c r="K6" s="6">
        <v>858</v>
      </c>
      <c r="L6" s="6">
        <v>980</v>
      </c>
      <c r="M6" s="6">
        <v>487</v>
      </c>
      <c r="N6" s="6">
        <v>123</v>
      </c>
      <c r="O6" s="6">
        <v>19</v>
      </c>
      <c r="P6" s="6">
        <v>5</v>
      </c>
      <c r="Q6" s="6">
        <v>2</v>
      </c>
    </row>
    <row r="7" spans="1:17" ht="18.75" customHeight="1">
      <c r="A7" s="14" t="s">
        <v>150</v>
      </c>
      <c r="B7" s="5">
        <v>4891</v>
      </c>
      <c r="C7" s="13" t="s">
        <v>36</v>
      </c>
      <c r="D7" s="5">
        <v>765</v>
      </c>
      <c r="E7" s="5">
        <v>1511</v>
      </c>
      <c r="F7" s="5">
        <v>2615</v>
      </c>
      <c r="G7" s="5">
        <v>148</v>
      </c>
      <c r="H7" s="5">
        <v>864</v>
      </c>
      <c r="I7" s="5">
        <v>791</v>
      </c>
      <c r="J7" s="5">
        <v>788</v>
      </c>
      <c r="K7" s="5">
        <v>809</v>
      </c>
      <c r="L7" s="5">
        <v>916</v>
      </c>
      <c r="M7" s="5">
        <v>440</v>
      </c>
      <c r="N7" s="5">
        <v>108</v>
      </c>
      <c r="O7" s="5">
        <v>24</v>
      </c>
      <c r="P7" s="5">
        <v>2</v>
      </c>
      <c r="Q7" s="5">
        <v>1</v>
      </c>
    </row>
    <row r="8" spans="1:17" ht="18.75" customHeight="1">
      <c r="A8" s="14" t="s">
        <v>151</v>
      </c>
      <c r="B8" s="15">
        <v>4623</v>
      </c>
      <c r="C8" s="15">
        <v>3452</v>
      </c>
      <c r="D8" s="15">
        <v>572</v>
      </c>
      <c r="E8" s="15">
        <v>1069</v>
      </c>
      <c r="F8" s="15">
        <v>1811</v>
      </c>
      <c r="G8" s="15">
        <v>77</v>
      </c>
      <c r="H8" s="15">
        <v>529</v>
      </c>
      <c r="I8" s="15">
        <v>539</v>
      </c>
      <c r="J8" s="15">
        <v>516</v>
      </c>
      <c r="K8" s="15">
        <v>608</v>
      </c>
      <c r="L8" s="15">
        <v>691</v>
      </c>
      <c r="M8" s="15">
        <v>369</v>
      </c>
      <c r="N8" s="15">
        <v>98</v>
      </c>
      <c r="O8" s="15">
        <v>20</v>
      </c>
      <c r="P8" s="15">
        <v>4</v>
      </c>
      <c r="Q8" s="15">
        <v>1</v>
      </c>
    </row>
    <row r="9" spans="1:17" s="45" customFormat="1" ht="18.75" customHeight="1">
      <c r="A9" s="52" t="s">
        <v>152</v>
      </c>
      <c r="B9" s="53">
        <v>5289</v>
      </c>
      <c r="C9" s="53">
        <f aca="true" t="shared" si="0" ref="C9:Q9">SUM(C11:C28)</f>
        <v>3776</v>
      </c>
      <c r="D9" s="53">
        <f t="shared" si="0"/>
        <v>556</v>
      </c>
      <c r="E9" s="53">
        <f t="shared" si="0"/>
        <v>1015</v>
      </c>
      <c r="F9" s="53">
        <f t="shared" si="0"/>
        <v>2205</v>
      </c>
      <c r="G9" s="53">
        <f t="shared" si="0"/>
        <v>120</v>
      </c>
      <c r="H9" s="53">
        <f t="shared" si="0"/>
        <v>673</v>
      </c>
      <c r="I9" s="53">
        <f t="shared" si="0"/>
        <v>673</v>
      </c>
      <c r="J9" s="53">
        <f t="shared" si="0"/>
        <v>625</v>
      </c>
      <c r="K9" s="53">
        <f t="shared" si="0"/>
        <v>587</v>
      </c>
      <c r="L9" s="53">
        <f t="shared" si="0"/>
        <v>642</v>
      </c>
      <c r="M9" s="53">
        <f t="shared" si="0"/>
        <v>348</v>
      </c>
      <c r="N9" s="53">
        <f t="shared" si="0"/>
        <v>82</v>
      </c>
      <c r="O9" s="53">
        <f t="shared" si="0"/>
        <v>21</v>
      </c>
      <c r="P9" s="53">
        <f t="shared" si="0"/>
        <v>4</v>
      </c>
      <c r="Q9" s="53">
        <f t="shared" si="0"/>
        <v>1</v>
      </c>
    </row>
    <row r="10" spans="1:17" ht="18" customHeight="1">
      <c r="A10" s="16"/>
      <c r="B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8" customHeight="1">
      <c r="A11" s="18" t="s">
        <v>103</v>
      </c>
      <c r="B11" s="19">
        <v>110</v>
      </c>
      <c r="C11" s="5">
        <v>51</v>
      </c>
      <c r="D11" s="5">
        <v>8</v>
      </c>
      <c r="E11" s="5">
        <v>9</v>
      </c>
      <c r="F11" s="5">
        <v>34</v>
      </c>
      <c r="G11" s="5">
        <v>3</v>
      </c>
      <c r="H11" s="5">
        <v>8</v>
      </c>
      <c r="I11" s="5">
        <v>7</v>
      </c>
      <c r="J11" s="5">
        <v>12</v>
      </c>
      <c r="K11" s="5">
        <v>7</v>
      </c>
      <c r="L11" s="5">
        <v>10</v>
      </c>
      <c r="M11" s="5">
        <v>2</v>
      </c>
      <c r="N11" s="5">
        <v>1</v>
      </c>
      <c r="O11" s="13">
        <v>1</v>
      </c>
      <c r="P11" s="13">
        <v>0</v>
      </c>
      <c r="Q11" s="13">
        <v>0</v>
      </c>
    </row>
    <row r="12" spans="1:17" ht="18" customHeight="1">
      <c r="A12" s="18" t="s">
        <v>104</v>
      </c>
      <c r="B12" s="21">
        <v>400</v>
      </c>
      <c r="C12" s="22">
        <v>298</v>
      </c>
      <c r="D12" s="22">
        <v>33</v>
      </c>
      <c r="E12" s="5">
        <v>72</v>
      </c>
      <c r="F12" s="23">
        <v>193</v>
      </c>
      <c r="G12" s="5">
        <v>17</v>
      </c>
      <c r="H12" s="5">
        <v>66</v>
      </c>
      <c r="I12" s="5">
        <v>48</v>
      </c>
      <c r="J12" s="5">
        <v>50</v>
      </c>
      <c r="K12" s="5">
        <v>41</v>
      </c>
      <c r="L12" s="5">
        <v>46</v>
      </c>
      <c r="M12" s="5">
        <v>26</v>
      </c>
      <c r="N12" s="5">
        <v>2</v>
      </c>
      <c r="O12" s="13">
        <v>2</v>
      </c>
      <c r="P12" s="13">
        <v>0</v>
      </c>
      <c r="Q12" s="13">
        <v>0</v>
      </c>
    </row>
    <row r="13" spans="1:17" ht="18" customHeight="1">
      <c r="A13" s="18" t="s">
        <v>105</v>
      </c>
      <c r="B13" s="19">
        <v>113</v>
      </c>
      <c r="C13" s="5">
        <v>56</v>
      </c>
      <c r="D13" s="5">
        <v>3</v>
      </c>
      <c r="E13" s="23">
        <v>17</v>
      </c>
      <c r="F13" s="5">
        <v>36</v>
      </c>
      <c r="G13" s="5">
        <v>3</v>
      </c>
      <c r="H13" s="5">
        <v>14</v>
      </c>
      <c r="I13" s="5">
        <v>12</v>
      </c>
      <c r="J13" s="5">
        <v>5</v>
      </c>
      <c r="K13" s="5">
        <v>8</v>
      </c>
      <c r="L13" s="5">
        <v>10</v>
      </c>
      <c r="M13" s="5">
        <v>3</v>
      </c>
      <c r="N13" s="5">
        <v>1</v>
      </c>
      <c r="O13" s="13">
        <v>0</v>
      </c>
      <c r="P13" s="13">
        <v>0</v>
      </c>
      <c r="Q13" s="13">
        <v>0</v>
      </c>
    </row>
    <row r="14" spans="1:17" ht="18" customHeight="1">
      <c r="A14" s="18" t="s">
        <v>106</v>
      </c>
      <c r="B14" s="19">
        <v>296</v>
      </c>
      <c r="C14" s="5">
        <v>211</v>
      </c>
      <c r="D14" s="5">
        <v>26</v>
      </c>
      <c r="E14" s="5">
        <v>58</v>
      </c>
      <c r="F14" s="5">
        <v>127</v>
      </c>
      <c r="G14" s="5">
        <v>4</v>
      </c>
      <c r="H14" s="5">
        <v>30</v>
      </c>
      <c r="I14" s="5">
        <v>44</v>
      </c>
      <c r="J14" s="5">
        <v>29</v>
      </c>
      <c r="K14" s="5">
        <v>27</v>
      </c>
      <c r="L14" s="5">
        <v>50</v>
      </c>
      <c r="M14" s="5">
        <v>15</v>
      </c>
      <c r="N14" s="5">
        <v>8</v>
      </c>
      <c r="O14" s="5">
        <v>4</v>
      </c>
      <c r="P14" s="13">
        <v>0</v>
      </c>
      <c r="Q14" s="13">
        <v>0</v>
      </c>
    </row>
    <row r="15" spans="1:17" ht="18" customHeight="1">
      <c r="A15" s="18" t="s">
        <v>107</v>
      </c>
      <c r="B15" s="19">
        <v>243</v>
      </c>
      <c r="C15" s="5">
        <v>177</v>
      </c>
      <c r="D15" s="5">
        <v>32</v>
      </c>
      <c r="E15" s="5">
        <v>36</v>
      </c>
      <c r="F15" s="5">
        <v>109</v>
      </c>
      <c r="G15" s="5">
        <v>10</v>
      </c>
      <c r="H15" s="5">
        <v>40</v>
      </c>
      <c r="I15" s="5">
        <v>43</v>
      </c>
      <c r="J15" s="5">
        <v>24</v>
      </c>
      <c r="K15" s="5">
        <v>25</v>
      </c>
      <c r="L15" s="5">
        <v>17</v>
      </c>
      <c r="M15" s="5">
        <v>11</v>
      </c>
      <c r="N15" s="5">
        <v>6</v>
      </c>
      <c r="O15" s="13">
        <v>1</v>
      </c>
      <c r="P15" s="13">
        <v>0</v>
      </c>
      <c r="Q15" s="13">
        <v>0</v>
      </c>
    </row>
    <row r="16" spans="1:17" ht="18" customHeight="1">
      <c r="A16" s="18" t="s">
        <v>108</v>
      </c>
      <c r="B16" s="19">
        <v>218</v>
      </c>
      <c r="C16" s="5">
        <v>114</v>
      </c>
      <c r="D16" s="5">
        <v>10</v>
      </c>
      <c r="E16" s="5">
        <v>22</v>
      </c>
      <c r="F16" s="5">
        <v>82</v>
      </c>
      <c r="G16" s="5">
        <v>4</v>
      </c>
      <c r="H16" s="5">
        <v>32</v>
      </c>
      <c r="I16" s="5">
        <v>24</v>
      </c>
      <c r="J16" s="5">
        <v>18</v>
      </c>
      <c r="K16" s="5">
        <v>14</v>
      </c>
      <c r="L16" s="5">
        <v>13</v>
      </c>
      <c r="M16" s="5">
        <v>6</v>
      </c>
      <c r="N16" s="5">
        <v>2</v>
      </c>
      <c r="O16" s="5">
        <v>1</v>
      </c>
      <c r="P16" s="13">
        <v>0</v>
      </c>
      <c r="Q16" s="13">
        <v>0</v>
      </c>
    </row>
    <row r="17" spans="1:17" ht="18" customHeight="1">
      <c r="A17" s="18" t="s">
        <v>109</v>
      </c>
      <c r="B17" s="19">
        <v>242</v>
      </c>
      <c r="C17" s="5">
        <v>195</v>
      </c>
      <c r="D17" s="5">
        <v>40</v>
      </c>
      <c r="E17" s="5">
        <v>39</v>
      </c>
      <c r="F17" s="5">
        <v>116</v>
      </c>
      <c r="G17" s="5">
        <v>7</v>
      </c>
      <c r="H17" s="5">
        <v>39</v>
      </c>
      <c r="I17" s="5">
        <v>30</v>
      </c>
      <c r="J17" s="5">
        <v>30</v>
      </c>
      <c r="K17" s="5">
        <v>38</v>
      </c>
      <c r="L17" s="5">
        <v>34</v>
      </c>
      <c r="M17" s="5">
        <v>11</v>
      </c>
      <c r="N17" s="5">
        <v>5</v>
      </c>
      <c r="O17" s="5">
        <v>1</v>
      </c>
      <c r="P17" s="13">
        <v>0</v>
      </c>
      <c r="Q17" s="13">
        <v>0</v>
      </c>
    </row>
    <row r="18" spans="1:17" ht="18" customHeight="1">
      <c r="A18" s="18" t="s">
        <v>110</v>
      </c>
      <c r="B18" s="19">
        <v>382</v>
      </c>
      <c r="C18" s="5">
        <v>267</v>
      </c>
      <c r="D18" s="5">
        <v>42</v>
      </c>
      <c r="E18" s="5">
        <v>55</v>
      </c>
      <c r="F18" s="5">
        <v>170</v>
      </c>
      <c r="G18" s="5">
        <v>6</v>
      </c>
      <c r="H18" s="5">
        <v>47</v>
      </c>
      <c r="I18" s="5">
        <v>52</v>
      </c>
      <c r="J18" s="5">
        <v>48</v>
      </c>
      <c r="K18" s="5">
        <v>46</v>
      </c>
      <c r="L18" s="5">
        <v>47</v>
      </c>
      <c r="M18" s="5">
        <v>17</v>
      </c>
      <c r="N18" s="5">
        <v>2</v>
      </c>
      <c r="O18" s="13">
        <v>2</v>
      </c>
      <c r="P18" s="13">
        <v>0</v>
      </c>
      <c r="Q18" s="13">
        <v>0</v>
      </c>
    </row>
    <row r="19" spans="1:17" ht="18" customHeight="1">
      <c r="A19" s="18" t="s">
        <v>111</v>
      </c>
      <c r="B19" s="19">
        <v>339</v>
      </c>
      <c r="C19" s="5">
        <v>206</v>
      </c>
      <c r="D19" s="5">
        <v>47</v>
      </c>
      <c r="E19" s="5">
        <v>35</v>
      </c>
      <c r="F19" s="5">
        <v>124</v>
      </c>
      <c r="G19" s="5">
        <v>8</v>
      </c>
      <c r="H19" s="5">
        <v>52</v>
      </c>
      <c r="I19" s="5">
        <v>42</v>
      </c>
      <c r="J19" s="5">
        <v>41</v>
      </c>
      <c r="K19" s="5">
        <v>19</v>
      </c>
      <c r="L19" s="5">
        <v>21</v>
      </c>
      <c r="M19" s="5">
        <v>15</v>
      </c>
      <c r="N19" s="5">
        <v>7</v>
      </c>
      <c r="O19" s="5">
        <v>1</v>
      </c>
      <c r="P19" s="13">
        <v>0</v>
      </c>
      <c r="Q19" s="13">
        <v>0</v>
      </c>
    </row>
    <row r="20" spans="1:17" ht="18" customHeight="1">
      <c r="A20" s="18" t="s">
        <v>112</v>
      </c>
      <c r="B20" s="19">
        <v>285</v>
      </c>
      <c r="C20" s="5">
        <v>172</v>
      </c>
      <c r="D20" s="5">
        <v>26</v>
      </c>
      <c r="E20" s="5">
        <v>42</v>
      </c>
      <c r="F20" s="5">
        <v>104</v>
      </c>
      <c r="G20" s="5">
        <v>4</v>
      </c>
      <c r="H20" s="5">
        <v>37</v>
      </c>
      <c r="I20" s="5">
        <v>29</v>
      </c>
      <c r="J20" s="5">
        <v>31</v>
      </c>
      <c r="K20" s="5">
        <v>24</v>
      </c>
      <c r="L20" s="5">
        <v>27</v>
      </c>
      <c r="M20" s="5">
        <v>14</v>
      </c>
      <c r="N20" s="5">
        <v>5</v>
      </c>
      <c r="O20" s="13">
        <v>1</v>
      </c>
      <c r="P20" s="13">
        <v>0</v>
      </c>
      <c r="Q20" s="13">
        <v>0</v>
      </c>
    </row>
    <row r="21" spans="1:17" ht="18" customHeight="1">
      <c r="A21" s="18" t="s">
        <v>113</v>
      </c>
      <c r="B21" s="19">
        <v>258</v>
      </c>
      <c r="C21" s="5">
        <v>161</v>
      </c>
      <c r="D21" s="5">
        <v>16</v>
      </c>
      <c r="E21" s="5">
        <v>37</v>
      </c>
      <c r="F21" s="5">
        <v>108</v>
      </c>
      <c r="G21" s="5">
        <v>8</v>
      </c>
      <c r="H21" s="5">
        <v>35</v>
      </c>
      <c r="I21" s="5">
        <v>31</v>
      </c>
      <c r="J21" s="5">
        <v>20</v>
      </c>
      <c r="K21" s="5">
        <v>26</v>
      </c>
      <c r="L21" s="5">
        <v>26</v>
      </c>
      <c r="M21" s="5">
        <v>13</v>
      </c>
      <c r="N21" s="5">
        <v>1</v>
      </c>
      <c r="O21" s="13">
        <v>1</v>
      </c>
      <c r="P21" s="13">
        <v>0</v>
      </c>
      <c r="Q21" s="13">
        <v>0</v>
      </c>
    </row>
    <row r="22" spans="1:17" ht="18" customHeight="1">
      <c r="A22" s="18" t="s">
        <v>114</v>
      </c>
      <c r="B22" s="19">
        <v>282</v>
      </c>
      <c r="C22" s="5">
        <v>215</v>
      </c>
      <c r="D22" s="5">
        <v>29</v>
      </c>
      <c r="E22" s="5">
        <v>68</v>
      </c>
      <c r="F22" s="5">
        <v>118</v>
      </c>
      <c r="G22" s="5">
        <v>9</v>
      </c>
      <c r="H22" s="5">
        <v>43</v>
      </c>
      <c r="I22" s="5">
        <v>38</v>
      </c>
      <c r="J22" s="5">
        <v>35</v>
      </c>
      <c r="K22" s="5">
        <v>41</v>
      </c>
      <c r="L22" s="5">
        <v>26</v>
      </c>
      <c r="M22" s="5">
        <v>21</v>
      </c>
      <c r="N22" s="5">
        <v>2</v>
      </c>
      <c r="O22" s="13">
        <v>0</v>
      </c>
      <c r="P22" s="13">
        <v>0</v>
      </c>
      <c r="Q22" s="13">
        <v>0</v>
      </c>
    </row>
    <row r="23" spans="1:17" ht="18" customHeight="1">
      <c r="A23" s="18" t="s">
        <v>115</v>
      </c>
      <c r="B23" s="19">
        <v>322</v>
      </c>
      <c r="C23" s="5">
        <v>290</v>
      </c>
      <c r="D23" s="5">
        <v>53</v>
      </c>
      <c r="E23" s="5">
        <v>85</v>
      </c>
      <c r="F23" s="5">
        <v>152</v>
      </c>
      <c r="G23" s="5">
        <v>7</v>
      </c>
      <c r="H23" s="5">
        <v>36</v>
      </c>
      <c r="I23" s="5">
        <v>37</v>
      </c>
      <c r="J23" s="5">
        <v>39</v>
      </c>
      <c r="K23" s="5">
        <v>51</v>
      </c>
      <c r="L23" s="5">
        <v>67</v>
      </c>
      <c r="M23" s="5">
        <v>42</v>
      </c>
      <c r="N23" s="5">
        <v>7</v>
      </c>
      <c r="O23" s="5">
        <v>3</v>
      </c>
      <c r="P23" s="13">
        <v>1</v>
      </c>
      <c r="Q23" s="13">
        <v>0</v>
      </c>
    </row>
    <row r="24" spans="1:17" ht="18" customHeight="1">
      <c r="A24" s="18" t="s">
        <v>116</v>
      </c>
      <c r="B24" s="19">
        <v>329</v>
      </c>
      <c r="C24" s="5">
        <v>257</v>
      </c>
      <c r="D24" s="5">
        <v>44</v>
      </c>
      <c r="E24" s="5">
        <v>85</v>
      </c>
      <c r="F24" s="5">
        <v>128</v>
      </c>
      <c r="G24" s="5">
        <v>4</v>
      </c>
      <c r="H24" s="5">
        <v>33</v>
      </c>
      <c r="I24" s="5">
        <v>37</v>
      </c>
      <c r="J24" s="5">
        <v>53</v>
      </c>
      <c r="K24" s="5">
        <v>40</v>
      </c>
      <c r="L24" s="5">
        <v>49</v>
      </c>
      <c r="M24" s="5">
        <v>32</v>
      </c>
      <c r="N24" s="5">
        <v>6</v>
      </c>
      <c r="O24" s="5">
        <v>1</v>
      </c>
      <c r="P24" s="5">
        <v>2</v>
      </c>
      <c r="Q24" s="13">
        <v>0</v>
      </c>
    </row>
    <row r="25" spans="1:17" ht="18" customHeight="1">
      <c r="A25" s="18" t="s">
        <v>117</v>
      </c>
      <c r="B25" s="19">
        <v>275</v>
      </c>
      <c r="C25" s="5">
        <v>241</v>
      </c>
      <c r="D25" s="5">
        <v>39</v>
      </c>
      <c r="E25" s="5">
        <v>72</v>
      </c>
      <c r="F25" s="5">
        <v>130</v>
      </c>
      <c r="G25" s="5">
        <v>3</v>
      </c>
      <c r="H25" s="5">
        <v>24</v>
      </c>
      <c r="I25" s="5">
        <v>48</v>
      </c>
      <c r="J25" s="5">
        <v>39</v>
      </c>
      <c r="K25" s="5">
        <v>37</v>
      </c>
      <c r="L25" s="5">
        <v>50</v>
      </c>
      <c r="M25" s="5">
        <v>30</v>
      </c>
      <c r="N25" s="5">
        <v>8</v>
      </c>
      <c r="O25" s="5">
        <v>1</v>
      </c>
      <c r="P25" s="13">
        <v>0</v>
      </c>
      <c r="Q25" s="5">
        <v>1</v>
      </c>
    </row>
    <row r="26" spans="1:17" ht="18" customHeight="1">
      <c r="A26" s="18" t="s">
        <v>118</v>
      </c>
      <c r="B26" s="19">
        <v>336</v>
      </c>
      <c r="C26" s="5">
        <v>210</v>
      </c>
      <c r="D26" s="5">
        <v>22</v>
      </c>
      <c r="E26" s="5">
        <v>70</v>
      </c>
      <c r="F26" s="5">
        <v>118</v>
      </c>
      <c r="G26" s="5">
        <v>3</v>
      </c>
      <c r="H26" s="5">
        <v>28</v>
      </c>
      <c r="I26" s="5">
        <v>39</v>
      </c>
      <c r="J26" s="5">
        <v>39</v>
      </c>
      <c r="K26" s="5">
        <v>34</v>
      </c>
      <c r="L26" s="5">
        <v>40</v>
      </c>
      <c r="M26" s="5">
        <v>24</v>
      </c>
      <c r="N26" s="5">
        <v>3</v>
      </c>
      <c r="O26" s="5">
        <v>0</v>
      </c>
      <c r="P26" s="13">
        <v>0</v>
      </c>
      <c r="Q26" s="5">
        <v>0</v>
      </c>
    </row>
    <row r="27" spans="1:17" ht="18" customHeight="1">
      <c r="A27" s="18" t="s">
        <v>119</v>
      </c>
      <c r="B27" s="19">
        <v>314</v>
      </c>
      <c r="C27" s="5">
        <v>256</v>
      </c>
      <c r="D27" s="5">
        <v>34</v>
      </c>
      <c r="E27" s="5">
        <v>77</v>
      </c>
      <c r="F27" s="5">
        <v>145</v>
      </c>
      <c r="G27" s="5">
        <v>9</v>
      </c>
      <c r="H27" s="5">
        <v>41</v>
      </c>
      <c r="I27" s="5">
        <v>45</v>
      </c>
      <c r="J27" s="5">
        <v>43</v>
      </c>
      <c r="K27" s="5">
        <v>41</v>
      </c>
      <c r="L27" s="5">
        <v>47</v>
      </c>
      <c r="M27" s="5">
        <v>25</v>
      </c>
      <c r="N27" s="5">
        <v>5</v>
      </c>
      <c r="O27" s="5">
        <v>0</v>
      </c>
      <c r="P27" s="13">
        <v>0</v>
      </c>
      <c r="Q27" s="5">
        <v>0</v>
      </c>
    </row>
    <row r="28" spans="1:17" ht="18" customHeight="1">
      <c r="A28" s="18" t="s">
        <v>120</v>
      </c>
      <c r="B28" s="19">
        <v>545</v>
      </c>
      <c r="C28" s="5">
        <v>399</v>
      </c>
      <c r="D28" s="5">
        <v>52</v>
      </c>
      <c r="E28" s="5">
        <v>136</v>
      </c>
      <c r="F28" s="5">
        <v>211</v>
      </c>
      <c r="G28" s="5">
        <v>11</v>
      </c>
      <c r="H28" s="5">
        <v>68</v>
      </c>
      <c r="I28" s="5">
        <v>67</v>
      </c>
      <c r="J28" s="5">
        <v>69</v>
      </c>
      <c r="K28" s="5">
        <v>68</v>
      </c>
      <c r="L28" s="5">
        <v>62</v>
      </c>
      <c r="M28" s="5">
        <v>41</v>
      </c>
      <c r="N28" s="5">
        <v>11</v>
      </c>
      <c r="O28" s="5">
        <v>1</v>
      </c>
      <c r="P28" s="13">
        <v>1</v>
      </c>
      <c r="Q28" s="5">
        <v>0</v>
      </c>
    </row>
    <row r="29" spans="1:17" s="69" customFormat="1" ht="18" customHeight="1">
      <c r="A29" s="72" t="s">
        <v>164</v>
      </c>
      <c r="Q29" s="71" t="s">
        <v>123</v>
      </c>
    </row>
    <row r="30" s="69" customFormat="1" ht="18" customHeight="1">
      <c r="A30" s="72" t="s">
        <v>165</v>
      </c>
    </row>
    <row r="31" s="69" customFormat="1" ht="18" customHeight="1">
      <c r="A31" s="72" t="s">
        <v>166</v>
      </c>
    </row>
    <row r="32" s="69" customFormat="1" ht="18" customHeight="1">
      <c r="A32" s="72" t="s">
        <v>167</v>
      </c>
    </row>
    <row r="33" s="69" customFormat="1" ht="18" customHeight="1"/>
  </sheetData>
  <mergeCells count="4">
    <mergeCell ref="B3:B4"/>
    <mergeCell ref="D3:F3"/>
    <mergeCell ref="A3:A4"/>
    <mergeCell ref="G3:Q3"/>
  </mergeCells>
  <printOptions horizontalCentered="1"/>
  <pageMargins left="1.062992125984252" right="0.5118110236220472" top="0.87" bottom="0.5905511811023623" header="0.5118110236220472" footer="0.5118110236220472"/>
  <pageSetup fitToHeight="1" fitToWidth="1" horizontalDpi="600" verticalDpi="600" orientation="landscape" paperSize="9" scale="79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5" zoomScaleNormal="75" workbookViewId="0" topLeftCell="A13">
      <selection activeCell="A22" sqref="A22"/>
    </sheetView>
  </sheetViews>
  <sheetFormatPr defaultColWidth="9.00390625" defaultRowHeight="13.5"/>
  <cols>
    <col min="1" max="1" width="12.625" style="1" customWidth="1"/>
    <col min="2" max="6" width="9.625" style="1" customWidth="1"/>
    <col min="7" max="7" width="11.125" style="1" bestFit="1" customWidth="1"/>
    <col min="8" max="8" width="9.625" style="1" customWidth="1"/>
    <col min="9" max="9" width="11.125" style="1" bestFit="1" customWidth="1"/>
    <col min="10" max="12" width="9.625" style="1" customWidth="1"/>
    <col min="13" max="13" width="11.875" style="1" customWidth="1"/>
    <col min="14" max="16384" width="9.00390625" style="1" customWidth="1"/>
  </cols>
  <sheetData>
    <row r="1" s="90" customFormat="1" ht="21" customHeight="1">
      <c r="A1" s="91" t="s">
        <v>146</v>
      </c>
    </row>
    <row r="2" s="92" customFormat="1" ht="20.25" customHeight="1">
      <c r="M2" s="93" t="s">
        <v>37</v>
      </c>
    </row>
    <row r="3" spans="1:13" ht="24" customHeight="1">
      <c r="A3" s="120" t="s">
        <v>71</v>
      </c>
      <c r="B3" s="120" t="s">
        <v>129</v>
      </c>
      <c r="C3" s="120"/>
      <c r="D3" s="120"/>
      <c r="E3" s="120"/>
      <c r="F3" s="120" t="s">
        <v>130</v>
      </c>
      <c r="G3" s="120"/>
      <c r="H3" s="120"/>
      <c r="I3" s="120"/>
      <c r="J3" s="121" t="s">
        <v>74</v>
      </c>
      <c r="K3" s="121"/>
      <c r="L3" s="120" t="s">
        <v>75</v>
      </c>
      <c r="M3" s="120"/>
    </row>
    <row r="4" spans="1:13" ht="24" customHeight="1">
      <c r="A4" s="120"/>
      <c r="B4" s="120" t="s">
        <v>76</v>
      </c>
      <c r="C4" s="120"/>
      <c r="D4" s="120" t="s">
        <v>77</v>
      </c>
      <c r="E4" s="120"/>
      <c r="F4" s="120" t="s">
        <v>76</v>
      </c>
      <c r="G4" s="120"/>
      <c r="H4" s="120" t="s">
        <v>77</v>
      </c>
      <c r="I4" s="120"/>
      <c r="J4" s="121"/>
      <c r="K4" s="121"/>
      <c r="L4" s="120"/>
      <c r="M4" s="120"/>
    </row>
    <row r="5" spans="1:13" ht="24" customHeight="1">
      <c r="A5" s="120"/>
      <c r="B5" s="2" t="s">
        <v>18</v>
      </c>
      <c r="C5" s="3" t="s">
        <v>80</v>
      </c>
      <c r="D5" s="2" t="s">
        <v>18</v>
      </c>
      <c r="E5" s="3" t="s">
        <v>80</v>
      </c>
      <c r="F5" s="2" t="s">
        <v>18</v>
      </c>
      <c r="G5" s="3" t="s">
        <v>80</v>
      </c>
      <c r="H5" s="2" t="s">
        <v>18</v>
      </c>
      <c r="I5" s="3" t="s">
        <v>80</v>
      </c>
      <c r="J5" s="2" t="s">
        <v>18</v>
      </c>
      <c r="K5" s="3" t="s">
        <v>80</v>
      </c>
      <c r="L5" s="2" t="s">
        <v>18</v>
      </c>
      <c r="M5" s="3" t="s">
        <v>80</v>
      </c>
    </row>
    <row r="6" spans="1:13" ht="24" customHeight="1">
      <c r="A6" s="4" t="s">
        <v>131</v>
      </c>
      <c r="B6" s="5">
        <v>95</v>
      </c>
      <c r="C6" s="5">
        <v>61942</v>
      </c>
      <c r="D6" s="5">
        <v>195</v>
      </c>
      <c r="E6" s="5">
        <v>113959</v>
      </c>
      <c r="F6" s="5">
        <v>232</v>
      </c>
      <c r="G6" s="5">
        <v>184274</v>
      </c>
      <c r="H6" s="5">
        <v>226</v>
      </c>
      <c r="I6" s="5">
        <v>78676</v>
      </c>
      <c r="J6" s="5">
        <v>50</v>
      </c>
      <c r="K6" s="5">
        <v>93582</v>
      </c>
      <c r="L6" s="5">
        <v>798</v>
      </c>
      <c r="M6" s="5">
        <v>532433</v>
      </c>
    </row>
    <row r="7" spans="1:13" ht="24" customHeight="1">
      <c r="A7" s="61" t="s">
        <v>132</v>
      </c>
      <c r="B7" s="5">
        <v>68</v>
      </c>
      <c r="C7" s="5">
        <v>38268</v>
      </c>
      <c r="D7" s="5">
        <v>166</v>
      </c>
      <c r="E7" s="5">
        <v>110727</v>
      </c>
      <c r="F7" s="5">
        <v>226</v>
      </c>
      <c r="G7" s="5">
        <v>164010</v>
      </c>
      <c r="H7" s="5">
        <v>231</v>
      </c>
      <c r="I7" s="5">
        <v>87883</v>
      </c>
      <c r="J7" s="5">
        <v>28</v>
      </c>
      <c r="K7" s="5">
        <v>47495</v>
      </c>
      <c r="L7" s="5">
        <v>719</v>
      </c>
      <c r="M7" s="5">
        <v>448383</v>
      </c>
    </row>
    <row r="8" spans="1:13" ht="24" customHeight="1">
      <c r="A8" s="61" t="s">
        <v>133</v>
      </c>
      <c r="B8" s="5">
        <v>65</v>
      </c>
      <c r="C8" s="5">
        <v>74061</v>
      </c>
      <c r="D8" s="5">
        <v>174</v>
      </c>
      <c r="E8" s="5">
        <v>109750</v>
      </c>
      <c r="F8" s="5">
        <v>189</v>
      </c>
      <c r="G8" s="5">
        <v>131737</v>
      </c>
      <c r="H8" s="5">
        <v>249</v>
      </c>
      <c r="I8" s="5">
        <v>104971</v>
      </c>
      <c r="J8" s="5">
        <v>22</v>
      </c>
      <c r="K8" s="5">
        <v>14677</v>
      </c>
      <c r="L8" s="5">
        <v>699</v>
      </c>
      <c r="M8" s="5">
        <v>435196</v>
      </c>
    </row>
    <row r="9" spans="1:13" ht="24" customHeight="1">
      <c r="A9" s="61" t="s">
        <v>134</v>
      </c>
      <c r="B9" s="5">
        <v>78</v>
      </c>
      <c r="C9" s="5">
        <v>53112</v>
      </c>
      <c r="D9" s="5">
        <v>146</v>
      </c>
      <c r="E9" s="5">
        <v>89511</v>
      </c>
      <c r="F9" s="5">
        <v>236</v>
      </c>
      <c r="G9" s="5">
        <v>185361</v>
      </c>
      <c r="H9" s="5">
        <v>307</v>
      </c>
      <c r="I9" s="5">
        <v>115705</v>
      </c>
      <c r="J9" s="5">
        <v>24</v>
      </c>
      <c r="K9" s="5">
        <v>29446</v>
      </c>
      <c r="L9" s="5">
        <v>791</v>
      </c>
      <c r="M9" s="5">
        <v>473135</v>
      </c>
    </row>
    <row r="10" spans="1:13" ht="24" customHeight="1">
      <c r="A10" s="61" t="s">
        <v>135</v>
      </c>
      <c r="B10" s="6">
        <v>93</v>
      </c>
      <c r="C10" s="6">
        <v>44169</v>
      </c>
      <c r="D10" s="6">
        <v>167</v>
      </c>
      <c r="E10" s="6">
        <v>113996</v>
      </c>
      <c r="F10" s="6">
        <v>245</v>
      </c>
      <c r="G10" s="6">
        <v>164100</v>
      </c>
      <c r="H10" s="6">
        <v>314</v>
      </c>
      <c r="I10" s="6">
        <v>118152</v>
      </c>
      <c r="J10" s="6">
        <v>11</v>
      </c>
      <c r="K10" s="6">
        <v>7974</v>
      </c>
      <c r="L10" s="6">
        <v>830</v>
      </c>
      <c r="M10" s="6">
        <v>448391</v>
      </c>
    </row>
    <row r="11" spans="1:13" ht="24" customHeight="1">
      <c r="A11" s="61" t="s">
        <v>136</v>
      </c>
      <c r="B11" s="6">
        <v>74</v>
      </c>
      <c r="C11" s="6">
        <v>43454</v>
      </c>
      <c r="D11" s="6">
        <v>140</v>
      </c>
      <c r="E11" s="6">
        <v>81841</v>
      </c>
      <c r="F11" s="6">
        <v>220</v>
      </c>
      <c r="G11" s="6">
        <v>207551</v>
      </c>
      <c r="H11" s="6">
        <v>245</v>
      </c>
      <c r="I11" s="6">
        <v>79939</v>
      </c>
      <c r="J11" s="6">
        <v>13</v>
      </c>
      <c r="K11" s="6">
        <v>10197</v>
      </c>
      <c r="L11" s="6">
        <v>692</v>
      </c>
      <c r="M11" s="6">
        <v>422982</v>
      </c>
    </row>
    <row r="12" spans="1:13" ht="24" customHeight="1">
      <c r="A12" s="61" t="s">
        <v>137</v>
      </c>
      <c r="B12" s="6">
        <v>62</v>
      </c>
      <c r="C12" s="6">
        <v>44336</v>
      </c>
      <c r="D12" s="6">
        <v>181</v>
      </c>
      <c r="E12" s="6">
        <v>233990</v>
      </c>
      <c r="F12" s="6">
        <v>182</v>
      </c>
      <c r="G12" s="6">
        <v>139840</v>
      </c>
      <c r="H12" s="6">
        <v>281</v>
      </c>
      <c r="I12" s="6">
        <v>149496</v>
      </c>
      <c r="J12" s="6">
        <v>15</v>
      </c>
      <c r="K12" s="6">
        <v>835500</v>
      </c>
      <c r="L12" s="6">
        <v>721</v>
      </c>
      <c r="M12" s="6">
        <v>1403162</v>
      </c>
    </row>
    <row r="13" spans="1:13" ht="24" customHeight="1">
      <c r="A13" s="61" t="s">
        <v>138</v>
      </c>
      <c r="B13" s="6">
        <v>60</v>
      </c>
      <c r="C13" s="6">
        <v>29069</v>
      </c>
      <c r="D13" s="6">
        <v>101</v>
      </c>
      <c r="E13" s="6">
        <v>69215</v>
      </c>
      <c r="F13" s="6">
        <v>200</v>
      </c>
      <c r="G13" s="6">
        <v>134891</v>
      </c>
      <c r="H13" s="6">
        <v>303</v>
      </c>
      <c r="I13" s="6">
        <v>126817</v>
      </c>
      <c r="J13" s="6">
        <v>14</v>
      </c>
      <c r="K13" s="6">
        <v>2316</v>
      </c>
      <c r="L13" s="6">
        <v>678</v>
      </c>
      <c r="M13" s="6">
        <v>362308</v>
      </c>
    </row>
    <row r="14" spans="1:13" ht="24" customHeight="1">
      <c r="A14" s="61" t="s">
        <v>139</v>
      </c>
      <c r="B14" s="6">
        <v>53</v>
      </c>
      <c r="C14" s="6">
        <v>36522</v>
      </c>
      <c r="D14" s="6">
        <v>112</v>
      </c>
      <c r="E14" s="6">
        <v>66866</v>
      </c>
      <c r="F14" s="6">
        <v>182</v>
      </c>
      <c r="G14" s="6">
        <v>134583</v>
      </c>
      <c r="H14" s="6">
        <v>249</v>
      </c>
      <c r="I14" s="6">
        <v>84982</v>
      </c>
      <c r="J14" s="6">
        <v>8</v>
      </c>
      <c r="K14" s="6">
        <v>7267</v>
      </c>
      <c r="L14" s="6">
        <v>604</v>
      </c>
      <c r="M14" s="6">
        <v>330220</v>
      </c>
    </row>
    <row r="15" spans="1:13" ht="24" customHeight="1">
      <c r="A15" s="61" t="s">
        <v>140</v>
      </c>
      <c r="B15" s="6">
        <v>51</v>
      </c>
      <c r="C15" s="6">
        <v>31547</v>
      </c>
      <c r="D15" s="6">
        <v>125</v>
      </c>
      <c r="E15" s="6">
        <v>88459</v>
      </c>
      <c r="F15" s="6">
        <v>196</v>
      </c>
      <c r="G15" s="6">
        <v>131558</v>
      </c>
      <c r="H15" s="6">
        <v>245</v>
      </c>
      <c r="I15" s="6">
        <v>68383</v>
      </c>
      <c r="J15" s="6">
        <v>17</v>
      </c>
      <c r="K15" s="6">
        <v>5357</v>
      </c>
      <c r="L15" s="6">
        <v>634</v>
      </c>
      <c r="M15" s="6">
        <v>325304</v>
      </c>
    </row>
    <row r="16" spans="1:13" ht="24" customHeight="1">
      <c r="A16" s="61" t="s">
        <v>141</v>
      </c>
      <c r="B16" s="6">
        <v>38</v>
      </c>
      <c r="C16" s="6">
        <v>22586</v>
      </c>
      <c r="D16" s="6">
        <v>93</v>
      </c>
      <c r="E16" s="6">
        <v>66000</v>
      </c>
      <c r="F16" s="6">
        <v>166</v>
      </c>
      <c r="G16" s="6">
        <v>136037</v>
      </c>
      <c r="H16" s="6">
        <v>254</v>
      </c>
      <c r="I16" s="6">
        <v>91477</v>
      </c>
      <c r="J16" s="6">
        <v>16</v>
      </c>
      <c r="K16" s="6">
        <v>12636</v>
      </c>
      <c r="L16" s="6">
        <v>567</v>
      </c>
      <c r="M16" s="6">
        <v>328736</v>
      </c>
    </row>
    <row r="17" spans="1:13" ht="24" customHeight="1">
      <c r="A17" s="61" t="s">
        <v>142</v>
      </c>
      <c r="B17" s="6">
        <v>46</v>
      </c>
      <c r="C17" s="6">
        <v>35573</v>
      </c>
      <c r="D17" s="6">
        <v>117</v>
      </c>
      <c r="E17" s="6">
        <v>73863</v>
      </c>
      <c r="F17" s="6">
        <v>150</v>
      </c>
      <c r="G17" s="6">
        <v>107616</v>
      </c>
      <c r="H17" s="6">
        <v>264</v>
      </c>
      <c r="I17" s="6">
        <v>99886</v>
      </c>
      <c r="J17" s="6">
        <v>18</v>
      </c>
      <c r="K17" s="6">
        <v>21849</v>
      </c>
      <c r="L17" s="6">
        <v>595</v>
      </c>
      <c r="M17" s="6">
        <v>303214</v>
      </c>
    </row>
    <row r="18" spans="1:13" ht="24" customHeight="1">
      <c r="A18" s="61" t="s">
        <v>143</v>
      </c>
      <c r="B18" s="6">
        <v>65</v>
      </c>
      <c r="C18" s="6">
        <v>47508</v>
      </c>
      <c r="D18" s="6">
        <v>116</v>
      </c>
      <c r="E18" s="6">
        <v>61754</v>
      </c>
      <c r="F18" s="6">
        <v>226</v>
      </c>
      <c r="G18" s="6">
        <v>216043</v>
      </c>
      <c r="H18" s="6">
        <v>263</v>
      </c>
      <c r="I18" s="6">
        <v>119562</v>
      </c>
      <c r="J18" s="6">
        <v>18</v>
      </c>
      <c r="K18" s="6">
        <v>9385</v>
      </c>
      <c r="L18" s="6">
        <v>688</v>
      </c>
      <c r="M18" s="6">
        <v>454252</v>
      </c>
    </row>
    <row r="19" spans="1:13" ht="24" customHeight="1">
      <c r="A19" s="61" t="s">
        <v>144</v>
      </c>
      <c r="B19" s="6">
        <v>57</v>
      </c>
      <c r="C19" s="6">
        <v>39513</v>
      </c>
      <c r="D19" s="6">
        <v>121</v>
      </c>
      <c r="E19" s="6">
        <v>67909</v>
      </c>
      <c r="F19" s="6">
        <v>209</v>
      </c>
      <c r="G19" s="6">
        <v>178142</v>
      </c>
      <c r="H19" s="6">
        <v>292</v>
      </c>
      <c r="I19" s="6">
        <v>122838</v>
      </c>
      <c r="J19" s="6">
        <v>24</v>
      </c>
      <c r="K19" s="6">
        <v>16709</v>
      </c>
      <c r="L19" s="6">
        <v>703</v>
      </c>
      <c r="M19" s="6">
        <v>425111</v>
      </c>
    </row>
    <row r="20" spans="1:13" ht="24" customHeight="1">
      <c r="A20" s="61" t="s">
        <v>145</v>
      </c>
      <c r="B20" s="6">
        <v>38</v>
      </c>
      <c r="C20" s="6">
        <v>27246.09</v>
      </c>
      <c r="D20" s="6">
        <v>108</v>
      </c>
      <c r="E20" s="6">
        <v>58291.11</v>
      </c>
      <c r="F20" s="6">
        <v>231</v>
      </c>
      <c r="G20" s="6">
        <v>224900.78</v>
      </c>
      <c r="H20" s="6">
        <v>270</v>
      </c>
      <c r="I20" s="6">
        <v>113445.62</v>
      </c>
      <c r="J20" s="6">
        <v>26</v>
      </c>
      <c r="K20" s="6">
        <v>11928.63</v>
      </c>
      <c r="L20" s="6">
        <v>673</v>
      </c>
      <c r="M20" s="6">
        <v>435812.23</v>
      </c>
    </row>
    <row r="21" spans="1:13" ht="24" customHeight="1">
      <c r="A21" s="62" t="s">
        <v>216</v>
      </c>
      <c r="B21" s="54">
        <v>33</v>
      </c>
      <c r="C21" s="54">
        <v>23637</v>
      </c>
      <c r="D21" s="54">
        <v>104</v>
      </c>
      <c r="E21" s="54">
        <v>59854</v>
      </c>
      <c r="F21" s="54">
        <v>193</v>
      </c>
      <c r="G21" s="54">
        <v>172538</v>
      </c>
      <c r="H21" s="54">
        <v>237</v>
      </c>
      <c r="I21" s="54">
        <v>104233</v>
      </c>
      <c r="J21" s="54">
        <v>14</v>
      </c>
      <c r="K21" s="54">
        <v>168702</v>
      </c>
      <c r="L21" s="54">
        <v>581</v>
      </c>
      <c r="M21" s="54">
        <v>528964</v>
      </c>
    </row>
    <row r="22" spans="1:13" s="92" customFormat="1" ht="21" customHeight="1">
      <c r="A22" s="92" t="s">
        <v>226</v>
      </c>
      <c r="L22" s="94"/>
      <c r="M22" s="94" t="s">
        <v>12</v>
      </c>
    </row>
    <row r="23" ht="21.75" customHeight="1"/>
  </sheetData>
  <mergeCells count="9">
    <mergeCell ref="L3:M4"/>
    <mergeCell ref="F4:G4"/>
    <mergeCell ref="H4:I4"/>
    <mergeCell ref="F3:I3"/>
    <mergeCell ref="J3:K4"/>
    <mergeCell ref="A3:A5"/>
    <mergeCell ref="B4:C4"/>
    <mergeCell ref="D4:E4"/>
    <mergeCell ref="B3:E3"/>
  </mergeCells>
  <printOptions horizontalCentered="1"/>
  <pageMargins left="1.062992125984252" right="0.5118110236220472" top="1.08" bottom="0.36" header="0.7" footer="0.31"/>
  <pageSetup fitToHeight="1" fitToWidth="1" horizontalDpi="300" verticalDpi="300" orientation="landscape" paperSize="9" scale="98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22">
      <selection activeCell="C45" sqref="C45"/>
    </sheetView>
  </sheetViews>
  <sheetFormatPr defaultColWidth="9.00390625" defaultRowHeight="13.5"/>
  <cols>
    <col min="1" max="1" width="12.625" style="8" customWidth="1"/>
    <col min="2" max="12" width="11.625" style="8" customWidth="1"/>
    <col min="13" max="13" width="2.00390625" style="8" customWidth="1"/>
    <col min="14" max="16384" width="9.00390625" style="24" customWidth="1"/>
  </cols>
  <sheetData>
    <row r="1" spans="1:13" s="73" customFormat="1" ht="24" customHeight="1">
      <c r="A1" s="68" t="s">
        <v>168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75" customFormat="1" ht="24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1" t="s">
        <v>39</v>
      </c>
      <c r="M2" s="74"/>
    </row>
    <row r="3" spans="1:13" ht="18" customHeight="1">
      <c r="A3" s="99" t="s">
        <v>102</v>
      </c>
      <c r="B3" s="100" t="s">
        <v>86</v>
      </c>
      <c r="C3" s="100" t="s">
        <v>15</v>
      </c>
      <c r="D3" s="100" t="s">
        <v>43</v>
      </c>
      <c r="E3" s="100" t="s">
        <v>44</v>
      </c>
      <c r="F3" s="100" t="s">
        <v>45</v>
      </c>
      <c r="G3" s="100" t="s">
        <v>46</v>
      </c>
      <c r="H3" s="100" t="s">
        <v>47</v>
      </c>
      <c r="I3" s="100" t="s">
        <v>48</v>
      </c>
      <c r="J3" s="100" t="s">
        <v>49</v>
      </c>
      <c r="K3" s="100" t="s">
        <v>16</v>
      </c>
      <c r="L3" s="99" t="s">
        <v>78</v>
      </c>
      <c r="M3" s="49"/>
    </row>
    <row r="4" spans="1:13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49"/>
    </row>
    <row r="5" spans="1:13" ht="18" customHeight="1">
      <c r="A5" s="14" t="s">
        <v>169</v>
      </c>
      <c r="B5" s="13">
        <v>4999</v>
      </c>
      <c r="C5" s="13">
        <v>1046</v>
      </c>
      <c r="D5" s="13">
        <v>750</v>
      </c>
      <c r="E5" s="13">
        <v>1358</v>
      </c>
      <c r="F5" s="13">
        <v>773</v>
      </c>
      <c r="G5" s="13">
        <v>449</v>
      </c>
      <c r="H5" s="13">
        <v>278</v>
      </c>
      <c r="I5" s="13">
        <v>160</v>
      </c>
      <c r="J5" s="13">
        <v>153</v>
      </c>
      <c r="K5" s="13">
        <v>21</v>
      </c>
      <c r="L5" s="21">
        <v>11</v>
      </c>
      <c r="M5" s="50"/>
    </row>
    <row r="6" spans="1:13" ht="18" customHeight="1">
      <c r="A6" s="14" t="s">
        <v>170</v>
      </c>
      <c r="B6" s="25">
        <v>5154</v>
      </c>
      <c r="C6" s="25">
        <v>1066</v>
      </c>
      <c r="D6" s="25">
        <v>817</v>
      </c>
      <c r="E6" s="25">
        <v>1406</v>
      </c>
      <c r="F6" s="25">
        <v>809</v>
      </c>
      <c r="G6" s="25">
        <v>463</v>
      </c>
      <c r="H6" s="25">
        <v>282</v>
      </c>
      <c r="I6" s="25">
        <v>152</v>
      </c>
      <c r="J6" s="25">
        <v>135</v>
      </c>
      <c r="K6" s="25">
        <v>20</v>
      </c>
      <c r="L6" s="25">
        <v>4</v>
      </c>
      <c r="M6" s="51"/>
    </row>
    <row r="7" spans="1:13" s="26" customFormat="1" ht="18" customHeight="1">
      <c r="A7" s="14" t="s">
        <v>171</v>
      </c>
      <c r="B7" s="25">
        <v>4891</v>
      </c>
      <c r="C7" s="25">
        <v>997</v>
      </c>
      <c r="D7" s="25">
        <v>810</v>
      </c>
      <c r="E7" s="25">
        <v>1299</v>
      </c>
      <c r="F7" s="25">
        <v>745</v>
      </c>
      <c r="G7" s="25">
        <v>470</v>
      </c>
      <c r="H7" s="25">
        <v>258</v>
      </c>
      <c r="I7" s="25">
        <v>152</v>
      </c>
      <c r="J7" s="25">
        <v>133</v>
      </c>
      <c r="K7" s="25">
        <v>25</v>
      </c>
      <c r="L7" s="25">
        <v>2</v>
      </c>
      <c r="M7" s="51"/>
    </row>
    <row r="8" spans="1:13" s="26" customFormat="1" ht="18" customHeight="1">
      <c r="A8" s="14" t="s">
        <v>172</v>
      </c>
      <c r="B8" s="25">
        <v>4623</v>
      </c>
      <c r="C8" s="25">
        <v>1175</v>
      </c>
      <c r="D8" s="25">
        <v>697</v>
      </c>
      <c r="E8" s="25">
        <v>1162</v>
      </c>
      <c r="F8" s="25">
        <v>671</v>
      </c>
      <c r="G8" s="25">
        <v>376</v>
      </c>
      <c r="H8" s="25">
        <v>252</v>
      </c>
      <c r="I8" s="25">
        <v>133</v>
      </c>
      <c r="J8" s="25">
        <v>129</v>
      </c>
      <c r="K8" s="25">
        <v>28</v>
      </c>
      <c r="L8" s="25" t="s">
        <v>50</v>
      </c>
      <c r="M8" s="51"/>
    </row>
    <row r="9" spans="1:13" s="46" customFormat="1" ht="18" customHeight="1">
      <c r="A9" s="52" t="s">
        <v>173</v>
      </c>
      <c r="B9" s="53">
        <v>3776</v>
      </c>
      <c r="C9" s="53">
        <v>6</v>
      </c>
      <c r="D9" s="53">
        <v>785</v>
      </c>
      <c r="E9" s="53">
        <v>1252</v>
      </c>
      <c r="F9" s="53">
        <v>708</v>
      </c>
      <c r="G9" s="53">
        <v>434</v>
      </c>
      <c r="H9" s="104">
        <v>371</v>
      </c>
      <c r="I9" s="105"/>
      <c r="J9" s="53">
        <v>168</v>
      </c>
      <c r="K9" s="53">
        <v>52</v>
      </c>
      <c r="L9" s="53">
        <v>0</v>
      </c>
      <c r="M9" s="51"/>
    </row>
    <row r="10" spans="1:13" ht="18" customHeight="1">
      <c r="A10" s="27"/>
      <c r="B10" s="28"/>
      <c r="C10" s="28"/>
      <c r="D10" s="28"/>
      <c r="E10" s="28"/>
      <c r="F10" s="28"/>
      <c r="G10" s="28"/>
      <c r="H10" s="101"/>
      <c r="I10" s="102"/>
      <c r="J10" s="28"/>
      <c r="K10" s="28"/>
      <c r="L10" s="29"/>
      <c r="M10" s="50"/>
    </row>
    <row r="11" spans="1:13" ht="18" customHeight="1">
      <c r="A11" s="18" t="s">
        <v>103</v>
      </c>
      <c r="B11" s="5">
        <v>51</v>
      </c>
      <c r="C11" s="13">
        <v>0</v>
      </c>
      <c r="D11" s="13">
        <v>17</v>
      </c>
      <c r="E11" s="13">
        <v>20</v>
      </c>
      <c r="F11" s="13">
        <v>7</v>
      </c>
      <c r="G11" s="8">
        <v>3</v>
      </c>
      <c r="H11" s="106">
        <v>1</v>
      </c>
      <c r="I11" s="107"/>
      <c r="J11" s="13">
        <v>2</v>
      </c>
      <c r="K11" s="13">
        <v>1</v>
      </c>
      <c r="L11" s="25">
        <v>0</v>
      </c>
      <c r="M11" s="50"/>
    </row>
    <row r="12" spans="1:13" ht="18" customHeight="1">
      <c r="A12" s="18" t="s">
        <v>104</v>
      </c>
      <c r="B12" s="22">
        <v>298</v>
      </c>
      <c r="C12" s="13">
        <v>0</v>
      </c>
      <c r="D12" s="13">
        <v>74</v>
      </c>
      <c r="E12" s="13">
        <v>104</v>
      </c>
      <c r="F12" s="13">
        <v>62</v>
      </c>
      <c r="G12" s="13">
        <v>27</v>
      </c>
      <c r="H12" s="101">
        <v>24</v>
      </c>
      <c r="I12" s="102"/>
      <c r="J12" s="13">
        <v>6</v>
      </c>
      <c r="K12" s="13">
        <v>1</v>
      </c>
      <c r="L12" s="25">
        <v>0</v>
      </c>
      <c r="M12" s="50"/>
    </row>
    <row r="13" spans="1:13" ht="18" customHeight="1">
      <c r="A13" s="18" t="s">
        <v>105</v>
      </c>
      <c r="B13" s="5">
        <v>56</v>
      </c>
      <c r="C13" s="13">
        <v>0</v>
      </c>
      <c r="D13" s="13">
        <v>21</v>
      </c>
      <c r="E13" s="13">
        <v>19</v>
      </c>
      <c r="F13" s="13">
        <v>9</v>
      </c>
      <c r="G13" s="13">
        <v>1</v>
      </c>
      <c r="H13" s="101">
        <v>5</v>
      </c>
      <c r="I13" s="102"/>
      <c r="J13" s="25">
        <v>1</v>
      </c>
      <c r="K13" s="25">
        <v>0</v>
      </c>
      <c r="L13" s="25">
        <v>0</v>
      </c>
      <c r="M13" s="50"/>
    </row>
    <row r="14" spans="1:13" ht="18" customHeight="1">
      <c r="A14" s="18" t="s">
        <v>106</v>
      </c>
      <c r="B14" s="5">
        <v>211</v>
      </c>
      <c r="C14" s="13">
        <v>0</v>
      </c>
      <c r="D14" s="13">
        <v>46</v>
      </c>
      <c r="E14" s="13">
        <v>63</v>
      </c>
      <c r="F14" s="13">
        <v>40</v>
      </c>
      <c r="G14" s="13">
        <v>24</v>
      </c>
      <c r="H14" s="101">
        <v>31</v>
      </c>
      <c r="I14" s="102"/>
      <c r="J14" s="13">
        <v>4</v>
      </c>
      <c r="K14" s="13">
        <v>3</v>
      </c>
      <c r="L14" s="25">
        <v>0</v>
      </c>
      <c r="M14" s="50"/>
    </row>
    <row r="15" spans="1:13" ht="18" customHeight="1">
      <c r="A15" s="18" t="s">
        <v>107</v>
      </c>
      <c r="B15" s="5">
        <v>177</v>
      </c>
      <c r="C15" s="13">
        <v>0</v>
      </c>
      <c r="D15" s="13">
        <v>36</v>
      </c>
      <c r="E15" s="13">
        <v>65</v>
      </c>
      <c r="F15" s="13">
        <v>30</v>
      </c>
      <c r="G15" s="13">
        <v>20</v>
      </c>
      <c r="H15" s="101">
        <v>16</v>
      </c>
      <c r="I15" s="102"/>
      <c r="J15" s="13">
        <v>9</v>
      </c>
      <c r="K15" s="13">
        <v>1</v>
      </c>
      <c r="L15" s="25">
        <v>0</v>
      </c>
      <c r="M15" s="50"/>
    </row>
    <row r="16" spans="1:13" ht="18" customHeight="1">
      <c r="A16" s="18" t="s">
        <v>108</v>
      </c>
      <c r="B16" s="5">
        <v>114</v>
      </c>
      <c r="C16" s="13">
        <v>0</v>
      </c>
      <c r="D16" s="13">
        <v>38</v>
      </c>
      <c r="E16" s="13">
        <v>50</v>
      </c>
      <c r="F16" s="13">
        <v>13</v>
      </c>
      <c r="G16" s="13">
        <v>6</v>
      </c>
      <c r="H16" s="101">
        <v>3</v>
      </c>
      <c r="I16" s="103"/>
      <c r="J16" s="13">
        <v>2</v>
      </c>
      <c r="K16" s="13">
        <v>2</v>
      </c>
      <c r="L16" s="25">
        <v>0</v>
      </c>
      <c r="M16" s="50"/>
    </row>
    <row r="17" spans="1:13" ht="18" customHeight="1">
      <c r="A17" s="18" t="s">
        <v>109</v>
      </c>
      <c r="B17" s="5">
        <v>195</v>
      </c>
      <c r="C17" s="13">
        <v>0</v>
      </c>
      <c r="D17" s="13">
        <v>29</v>
      </c>
      <c r="E17" s="13">
        <v>47</v>
      </c>
      <c r="F17" s="13">
        <v>36</v>
      </c>
      <c r="G17" s="13">
        <v>38</v>
      </c>
      <c r="H17" s="101">
        <v>29</v>
      </c>
      <c r="I17" s="102"/>
      <c r="J17" s="13">
        <v>14</v>
      </c>
      <c r="K17" s="13">
        <v>2</v>
      </c>
      <c r="L17" s="25">
        <v>0</v>
      </c>
      <c r="M17" s="50"/>
    </row>
    <row r="18" spans="1:13" ht="18" customHeight="1">
      <c r="A18" s="18" t="s">
        <v>110</v>
      </c>
      <c r="B18" s="5">
        <v>267</v>
      </c>
      <c r="C18" s="13">
        <v>1</v>
      </c>
      <c r="D18" s="13">
        <v>66</v>
      </c>
      <c r="E18" s="13">
        <v>100</v>
      </c>
      <c r="F18" s="13">
        <v>50</v>
      </c>
      <c r="G18" s="13">
        <v>23</v>
      </c>
      <c r="H18" s="101">
        <v>17</v>
      </c>
      <c r="I18" s="102"/>
      <c r="J18" s="13">
        <v>8</v>
      </c>
      <c r="K18" s="13">
        <v>2</v>
      </c>
      <c r="L18" s="25">
        <v>0</v>
      </c>
      <c r="M18" s="50"/>
    </row>
    <row r="19" spans="1:13" ht="18" customHeight="1">
      <c r="A19" s="18" t="s">
        <v>111</v>
      </c>
      <c r="B19" s="5">
        <v>206</v>
      </c>
      <c r="C19" s="13">
        <v>0</v>
      </c>
      <c r="D19" s="13">
        <v>42</v>
      </c>
      <c r="E19" s="13">
        <v>62</v>
      </c>
      <c r="F19" s="13">
        <v>37</v>
      </c>
      <c r="G19" s="13">
        <v>30</v>
      </c>
      <c r="H19" s="101">
        <v>18</v>
      </c>
      <c r="I19" s="102"/>
      <c r="J19" s="13">
        <v>14</v>
      </c>
      <c r="K19" s="13">
        <v>3</v>
      </c>
      <c r="L19" s="25">
        <v>0</v>
      </c>
      <c r="M19" s="50"/>
    </row>
    <row r="20" spans="1:13" ht="18" customHeight="1">
      <c r="A20" s="18" t="s">
        <v>112</v>
      </c>
      <c r="B20" s="5">
        <v>172</v>
      </c>
      <c r="C20" s="13">
        <v>0</v>
      </c>
      <c r="D20" s="13">
        <v>43</v>
      </c>
      <c r="E20" s="13">
        <v>61</v>
      </c>
      <c r="F20" s="13">
        <v>31</v>
      </c>
      <c r="G20" s="13">
        <v>16</v>
      </c>
      <c r="H20" s="101">
        <v>8</v>
      </c>
      <c r="I20" s="102"/>
      <c r="J20" s="13">
        <v>11</v>
      </c>
      <c r="K20" s="13">
        <v>2</v>
      </c>
      <c r="L20" s="25">
        <v>0</v>
      </c>
      <c r="M20" s="50"/>
    </row>
    <row r="21" spans="1:13" ht="18" customHeight="1">
      <c r="A21" s="18" t="s">
        <v>113</v>
      </c>
      <c r="B21" s="5">
        <v>161</v>
      </c>
      <c r="C21" s="13">
        <v>1</v>
      </c>
      <c r="D21" s="13">
        <v>68</v>
      </c>
      <c r="E21" s="13">
        <v>66</v>
      </c>
      <c r="F21" s="13">
        <v>9</v>
      </c>
      <c r="G21" s="13">
        <v>8</v>
      </c>
      <c r="H21" s="101">
        <v>5</v>
      </c>
      <c r="I21" s="102"/>
      <c r="J21" s="13">
        <v>3</v>
      </c>
      <c r="K21" s="13">
        <v>1</v>
      </c>
      <c r="L21" s="25">
        <v>0</v>
      </c>
      <c r="M21" s="50"/>
    </row>
    <row r="22" spans="1:13" ht="18" customHeight="1">
      <c r="A22" s="18" t="s">
        <v>114</v>
      </c>
      <c r="B22" s="5">
        <v>215</v>
      </c>
      <c r="C22" s="13">
        <v>0</v>
      </c>
      <c r="D22" s="13">
        <v>37</v>
      </c>
      <c r="E22" s="13">
        <v>89</v>
      </c>
      <c r="F22" s="13">
        <v>40</v>
      </c>
      <c r="G22" s="13">
        <v>25</v>
      </c>
      <c r="H22" s="101">
        <v>11</v>
      </c>
      <c r="I22" s="102"/>
      <c r="J22" s="13">
        <v>10</v>
      </c>
      <c r="K22" s="13">
        <v>3</v>
      </c>
      <c r="L22" s="25">
        <v>0</v>
      </c>
      <c r="M22" s="50"/>
    </row>
    <row r="23" spans="1:13" ht="18" customHeight="1">
      <c r="A23" s="18" t="s">
        <v>115</v>
      </c>
      <c r="B23" s="5">
        <v>290</v>
      </c>
      <c r="C23" s="13">
        <v>1</v>
      </c>
      <c r="D23" s="13">
        <v>26</v>
      </c>
      <c r="E23" s="13">
        <v>66</v>
      </c>
      <c r="F23" s="13">
        <v>55</v>
      </c>
      <c r="G23" s="13">
        <v>53</v>
      </c>
      <c r="H23" s="101">
        <v>52</v>
      </c>
      <c r="I23" s="102"/>
      <c r="J23" s="13">
        <v>30</v>
      </c>
      <c r="K23" s="13">
        <v>7</v>
      </c>
      <c r="L23" s="25">
        <v>0</v>
      </c>
      <c r="M23" s="50"/>
    </row>
    <row r="24" spans="1:13" ht="18" customHeight="1">
      <c r="A24" s="18" t="s">
        <v>116</v>
      </c>
      <c r="B24" s="5">
        <v>257</v>
      </c>
      <c r="C24" s="13">
        <v>1</v>
      </c>
      <c r="D24" s="13">
        <v>29</v>
      </c>
      <c r="E24" s="13">
        <v>70</v>
      </c>
      <c r="F24" s="13">
        <v>69</v>
      </c>
      <c r="G24" s="13">
        <v>36</v>
      </c>
      <c r="H24" s="101">
        <v>35</v>
      </c>
      <c r="I24" s="102"/>
      <c r="J24" s="13">
        <v>15</v>
      </c>
      <c r="K24" s="13">
        <v>2</v>
      </c>
      <c r="L24" s="25">
        <v>0</v>
      </c>
      <c r="M24" s="50"/>
    </row>
    <row r="25" spans="1:13" ht="18" customHeight="1">
      <c r="A25" s="18" t="s">
        <v>117</v>
      </c>
      <c r="B25" s="5">
        <v>241</v>
      </c>
      <c r="C25" s="13">
        <v>0</v>
      </c>
      <c r="D25" s="13">
        <v>29</v>
      </c>
      <c r="E25" s="13">
        <v>72</v>
      </c>
      <c r="F25" s="13">
        <v>43</v>
      </c>
      <c r="G25" s="13">
        <v>41</v>
      </c>
      <c r="H25" s="101">
        <v>38</v>
      </c>
      <c r="I25" s="102"/>
      <c r="J25" s="13">
        <v>12</v>
      </c>
      <c r="K25" s="13">
        <v>6</v>
      </c>
      <c r="L25" s="25">
        <v>0</v>
      </c>
      <c r="M25" s="50"/>
    </row>
    <row r="26" spans="1:13" ht="18" customHeight="1">
      <c r="A26" s="18" t="s">
        <v>118</v>
      </c>
      <c r="B26" s="5">
        <v>210</v>
      </c>
      <c r="C26" s="13">
        <v>0</v>
      </c>
      <c r="D26" s="13">
        <v>51</v>
      </c>
      <c r="E26" s="13">
        <v>75</v>
      </c>
      <c r="F26" s="13">
        <v>44</v>
      </c>
      <c r="G26" s="13">
        <v>17</v>
      </c>
      <c r="H26" s="101">
        <v>14</v>
      </c>
      <c r="I26" s="102"/>
      <c r="J26" s="13">
        <v>4</v>
      </c>
      <c r="K26" s="13">
        <v>5</v>
      </c>
      <c r="L26" s="25">
        <v>0</v>
      </c>
      <c r="M26" s="50"/>
    </row>
    <row r="27" spans="1:13" ht="18" customHeight="1">
      <c r="A27" s="18" t="s">
        <v>119</v>
      </c>
      <c r="B27" s="5">
        <v>256</v>
      </c>
      <c r="C27" s="13">
        <v>0</v>
      </c>
      <c r="D27" s="13">
        <v>68</v>
      </c>
      <c r="E27" s="13">
        <v>90</v>
      </c>
      <c r="F27" s="13">
        <v>42</v>
      </c>
      <c r="G27" s="13">
        <v>21</v>
      </c>
      <c r="H27" s="101">
        <v>19</v>
      </c>
      <c r="I27" s="102"/>
      <c r="J27" s="13">
        <v>11</v>
      </c>
      <c r="K27" s="13">
        <v>5</v>
      </c>
      <c r="L27" s="25">
        <v>0</v>
      </c>
      <c r="M27" s="50"/>
    </row>
    <row r="28" spans="1:13" ht="18" customHeight="1">
      <c r="A28" s="18" t="s">
        <v>120</v>
      </c>
      <c r="B28" s="5">
        <v>399</v>
      </c>
      <c r="C28" s="13">
        <v>2</v>
      </c>
      <c r="D28" s="13">
        <v>65</v>
      </c>
      <c r="E28" s="13">
        <v>133</v>
      </c>
      <c r="F28" s="13">
        <v>91</v>
      </c>
      <c r="G28" s="13">
        <v>45</v>
      </c>
      <c r="H28" s="101">
        <v>45</v>
      </c>
      <c r="I28" s="102"/>
      <c r="J28" s="13">
        <v>12</v>
      </c>
      <c r="K28" s="13">
        <v>6</v>
      </c>
      <c r="L28" s="25">
        <v>0</v>
      </c>
      <c r="M28" s="50"/>
    </row>
    <row r="29" spans="1:13" s="75" customFormat="1" ht="15" customHeight="1">
      <c r="A29" s="76" t="s">
        <v>174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1" t="s">
        <v>123</v>
      </c>
      <c r="M29" s="74"/>
    </row>
    <row r="30" spans="1:13" s="75" customFormat="1" ht="15" customHeight="1">
      <c r="A30" s="76" t="s">
        <v>165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 s="75" customFormat="1" ht="15" customHeight="1">
      <c r="A31" s="72" t="s">
        <v>218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 s="77" customFormat="1" ht="15" customHeight="1">
      <c r="A32" s="72" t="s">
        <v>217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</sheetData>
  <mergeCells count="32"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</mergeCells>
  <printOptions horizontalCentered="1"/>
  <pageMargins left="0.7874015748031497" right="0.7874015748031497" top="0.85" bottom="0.5905511811023623" header="0.5118110236220472" footer="0.5118110236220472"/>
  <pageSetup horizontalDpi="400" verticalDpi="400" orientation="landscape" paperSize="9" scale="85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9">
      <selection activeCell="F44" sqref="F44"/>
    </sheetView>
  </sheetViews>
  <sheetFormatPr defaultColWidth="9.00390625" defaultRowHeight="13.5"/>
  <cols>
    <col min="1" max="1" width="12.625" style="8" customWidth="1"/>
    <col min="2" max="7" width="11.125" style="8" customWidth="1"/>
    <col min="8" max="16384" width="9.00390625" style="8" customWidth="1"/>
  </cols>
  <sheetData>
    <row r="1" s="33" customFormat="1" ht="21" customHeight="1">
      <c r="A1" s="68" t="s">
        <v>175</v>
      </c>
    </row>
    <row r="2" s="69" customFormat="1" ht="21" customHeight="1">
      <c r="G2" s="78" t="s">
        <v>13</v>
      </c>
    </row>
    <row r="3" spans="1:7" ht="21" customHeight="1">
      <c r="A3" s="99" t="s">
        <v>102</v>
      </c>
      <c r="B3" s="98" t="s">
        <v>19</v>
      </c>
      <c r="C3" s="98"/>
      <c r="D3" s="98"/>
      <c r="E3" s="98" t="s">
        <v>51</v>
      </c>
      <c r="F3" s="98"/>
      <c r="G3" s="98"/>
    </row>
    <row r="4" spans="1:7" ht="21" customHeight="1">
      <c r="A4" s="100"/>
      <c r="B4" s="10" t="s">
        <v>52</v>
      </c>
      <c r="C4" s="10" t="s">
        <v>53</v>
      </c>
      <c r="D4" s="10" t="s">
        <v>54</v>
      </c>
      <c r="E4" s="10" t="s">
        <v>52</v>
      </c>
      <c r="F4" s="10" t="s">
        <v>53</v>
      </c>
      <c r="G4" s="10" t="s">
        <v>54</v>
      </c>
    </row>
    <row r="5" spans="1:7" ht="21" customHeight="1">
      <c r="A5" s="14" t="s">
        <v>169</v>
      </c>
      <c r="B5" s="5">
        <v>21838</v>
      </c>
      <c r="C5" s="5">
        <v>10570</v>
      </c>
      <c r="D5" s="5">
        <v>11268</v>
      </c>
      <c r="E5" s="5">
        <v>13387</v>
      </c>
      <c r="F5" s="5">
        <v>6987</v>
      </c>
      <c r="G5" s="5">
        <v>6400</v>
      </c>
    </row>
    <row r="6" spans="1:7" ht="21" customHeight="1">
      <c r="A6" s="14" t="s">
        <v>176</v>
      </c>
      <c r="B6" s="6">
        <v>22453</v>
      </c>
      <c r="C6" s="6">
        <v>10895</v>
      </c>
      <c r="D6" s="6">
        <v>11558</v>
      </c>
      <c r="E6" s="6">
        <v>13135</v>
      </c>
      <c r="F6" s="6">
        <v>6840</v>
      </c>
      <c r="G6" s="6">
        <v>6295</v>
      </c>
    </row>
    <row r="7" spans="1:7" ht="21" customHeight="1">
      <c r="A7" s="14" t="s">
        <v>171</v>
      </c>
      <c r="B7" s="6">
        <v>21134</v>
      </c>
      <c r="C7" s="6">
        <v>10279</v>
      </c>
      <c r="D7" s="6">
        <v>10855</v>
      </c>
      <c r="E7" s="6">
        <v>12360</v>
      </c>
      <c r="F7" s="6">
        <v>6398</v>
      </c>
      <c r="G7" s="6">
        <v>5962</v>
      </c>
    </row>
    <row r="8" spans="1:7" ht="21" customHeight="1">
      <c r="A8" s="14" t="s">
        <v>177</v>
      </c>
      <c r="B8" s="30">
        <v>20085</v>
      </c>
      <c r="C8" s="30">
        <v>9792</v>
      </c>
      <c r="D8" s="30">
        <v>10293</v>
      </c>
      <c r="E8" s="30">
        <v>12617</v>
      </c>
      <c r="F8" s="30">
        <v>6613</v>
      </c>
      <c r="G8" s="30">
        <v>6004</v>
      </c>
    </row>
    <row r="9" spans="1:7" s="45" customFormat="1" ht="21" customHeight="1">
      <c r="A9" s="52" t="s">
        <v>178</v>
      </c>
      <c r="B9" s="53">
        <f aca="true" t="shared" si="0" ref="B9:G9">SUM(B11:B28)</f>
        <v>16104</v>
      </c>
      <c r="C9" s="53">
        <f t="shared" si="0"/>
        <v>7891</v>
      </c>
      <c r="D9" s="53">
        <f t="shared" si="0"/>
        <v>8213</v>
      </c>
      <c r="E9" s="53">
        <f t="shared" si="0"/>
        <v>10556</v>
      </c>
      <c r="F9" s="53">
        <f t="shared" si="0"/>
        <v>5633</v>
      </c>
      <c r="G9" s="53">
        <f t="shared" si="0"/>
        <v>4923</v>
      </c>
    </row>
    <row r="10" spans="1:9" ht="21" customHeight="1">
      <c r="A10" s="16"/>
      <c r="B10" s="5"/>
      <c r="C10" s="5"/>
      <c r="D10" s="5"/>
      <c r="E10" s="5"/>
      <c r="F10" s="5"/>
      <c r="G10" s="5"/>
      <c r="I10" s="24"/>
    </row>
    <row r="11" spans="1:7" ht="21" customHeight="1">
      <c r="A11" s="18" t="s">
        <v>103</v>
      </c>
      <c r="B11" s="5">
        <f>SUM(C11:D11)</f>
        <v>214</v>
      </c>
      <c r="C11" s="5">
        <v>109</v>
      </c>
      <c r="D11" s="5">
        <v>105</v>
      </c>
      <c r="E11" s="5">
        <f>SUM(F11:G11)</f>
        <v>148</v>
      </c>
      <c r="F11" s="5">
        <v>79</v>
      </c>
      <c r="G11" s="5">
        <v>69</v>
      </c>
    </row>
    <row r="12" spans="1:7" ht="21" customHeight="1">
      <c r="A12" s="18" t="s">
        <v>104</v>
      </c>
      <c r="B12" s="5">
        <f aca="true" t="shared" si="1" ref="B12:B28">SUM(C12:D12)</f>
        <v>1190</v>
      </c>
      <c r="C12" s="5">
        <v>567</v>
      </c>
      <c r="D12" s="5">
        <v>623</v>
      </c>
      <c r="E12" s="5">
        <f aca="true" t="shared" si="2" ref="E12:E28">SUM(F12:G12)</f>
        <v>813</v>
      </c>
      <c r="F12" s="5">
        <v>423</v>
      </c>
      <c r="G12" s="5">
        <v>390</v>
      </c>
    </row>
    <row r="13" spans="1:7" ht="21" customHeight="1">
      <c r="A13" s="18" t="s">
        <v>105</v>
      </c>
      <c r="B13" s="5">
        <f t="shared" si="1"/>
        <v>216</v>
      </c>
      <c r="C13" s="5">
        <v>113</v>
      </c>
      <c r="D13" s="5">
        <v>103</v>
      </c>
      <c r="E13" s="5">
        <f t="shared" si="2"/>
        <v>154</v>
      </c>
      <c r="F13" s="5">
        <v>86</v>
      </c>
      <c r="G13" s="5">
        <v>68</v>
      </c>
    </row>
    <row r="14" spans="1:7" ht="21" customHeight="1">
      <c r="A14" s="18" t="s">
        <v>106</v>
      </c>
      <c r="B14" s="5">
        <f t="shared" si="1"/>
        <v>952</v>
      </c>
      <c r="C14" s="5">
        <v>465</v>
      </c>
      <c r="D14" s="5">
        <v>487</v>
      </c>
      <c r="E14" s="5">
        <f t="shared" si="2"/>
        <v>627</v>
      </c>
      <c r="F14" s="5">
        <v>332</v>
      </c>
      <c r="G14" s="5">
        <v>295</v>
      </c>
    </row>
    <row r="15" spans="1:7" ht="21" customHeight="1">
      <c r="A15" s="18" t="s">
        <v>107</v>
      </c>
      <c r="B15" s="5">
        <f t="shared" si="1"/>
        <v>676</v>
      </c>
      <c r="C15" s="5">
        <v>328</v>
      </c>
      <c r="D15" s="5">
        <v>348</v>
      </c>
      <c r="E15" s="5">
        <f t="shared" si="2"/>
        <v>465</v>
      </c>
      <c r="F15" s="5">
        <v>247</v>
      </c>
      <c r="G15" s="5">
        <v>218</v>
      </c>
    </row>
    <row r="16" spans="1:7" ht="21" customHeight="1">
      <c r="A16" s="18" t="s">
        <v>108</v>
      </c>
      <c r="B16" s="5">
        <f t="shared" si="1"/>
        <v>427</v>
      </c>
      <c r="C16" s="5">
        <v>212</v>
      </c>
      <c r="D16" s="5">
        <v>215</v>
      </c>
      <c r="E16" s="5">
        <f t="shared" si="2"/>
        <v>290</v>
      </c>
      <c r="F16" s="5">
        <v>154</v>
      </c>
      <c r="G16" s="5">
        <v>136</v>
      </c>
    </row>
    <row r="17" spans="1:7" ht="21" customHeight="1">
      <c r="A17" s="18" t="s">
        <v>109</v>
      </c>
      <c r="B17" s="5">
        <f t="shared" si="1"/>
        <v>815</v>
      </c>
      <c r="C17" s="5">
        <v>392</v>
      </c>
      <c r="D17" s="5">
        <v>423</v>
      </c>
      <c r="E17" s="5">
        <f t="shared" si="2"/>
        <v>531</v>
      </c>
      <c r="F17" s="5">
        <v>284</v>
      </c>
      <c r="G17" s="5">
        <v>247</v>
      </c>
    </row>
    <row r="18" spans="1:7" ht="21" customHeight="1">
      <c r="A18" s="18" t="s">
        <v>110</v>
      </c>
      <c r="B18" s="5">
        <f t="shared" si="1"/>
        <v>1113</v>
      </c>
      <c r="C18" s="5">
        <v>553</v>
      </c>
      <c r="D18" s="5">
        <v>560</v>
      </c>
      <c r="E18" s="5">
        <f t="shared" si="2"/>
        <v>748</v>
      </c>
      <c r="F18" s="5">
        <v>399</v>
      </c>
      <c r="G18" s="5">
        <v>349</v>
      </c>
    </row>
    <row r="19" spans="1:7" ht="21" customHeight="1">
      <c r="A19" s="18" t="s">
        <v>111</v>
      </c>
      <c r="B19" s="5">
        <f t="shared" si="1"/>
        <v>793</v>
      </c>
      <c r="C19" s="5">
        <v>385</v>
      </c>
      <c r="D19" s="5">
        <v>408</v>
      </c>
      <c r="E19" s="5">
        <f t="shared" si="2"/>
        <v>503</v>
      </c>
      <c r="F19" s="5">
        <v>267</v>
      </c>
      <c r="G19" s="5">
        <v>236</v>
      </c>
    </row>
    <row r="20" spans="1:7" ht="21" customHeight="1">
      <c r="A20" s="18" t="s">
        <v>112</v>
      </c>
      <c r="B20" s="5">
        <f t="shared" si="1"/>
        <v>718</v>
      </c>
      <c r="C20" s="5">
        <v>348</v>
      </c>
      <c r="D20" s="5">
        <v>370</v>
      </c>
      <c r="E20" s="5">
        <f t="shared" si="2"/>
        <v>477</v>
      </c>
      <c r="F20" s="5">
        <v>250</v>
      </c>
      <c r="G20" s="5">
        <v>227</v>
      </c>
    </row>
    <row r="21" spans="1:7" ht="21" customHeight="1">
      <c r="A21" s="18" t="s">
        <v>113</v>
      </c>
      <c r="B21" s="5">
        <f t="shared" si="1"/>
        <v>645</v>
      </c>
      <c r="C21" s="5">
        <v>310</v>
      </c>
      <c r="D21" s="5">
        <v>335</v>
      </c>
      <c r="E21" s="5">
        <f t="shared" si="2"/>
        <v>442</v>
      </c>
      <c r="F21" s="5">
        <v>231</v>
      </c>
      <c r="G21" s="5">
        <v>211</v>
      </c>
    </row>
    <row r="22" spans="1:7" ht="21" customHeight="1">
      <c r="A22" s="18" t="s">
        <v>114</v>
      </c>
      <c r="B22" s="5">
        <f t="shared" si="1"/>
        <v>873</v>
      </c>
      <c r="C22" s="5">
        <v>418</v>
      </c>
      <c r="D22" s="5">
        <v>455</v>
      </c>
      <c r="E22" s="5">
        <f t="shared" si="2"/>
        <v>603</v>
      </c>
      <c r="F22" s="5">
        <v>315</v>
      </c>
      <c r="G22" s="5">
        <v>288</v>
      </c>
    </row>
    <row r="23" spans="1:7" ht="21" customHeight="1">
      <c r="A23" s="18" t="s">
        <v>115</v>
      </c>
      <c r="B23" s="5">
        <f t="shared" si="1"/>
        <v>1390</v>
      </c>
      <c r="C23" s="5">
        <v>677</v>
      </c>
      <c r="D23" s="5">
        <v>713</v>
      </c>
      <c r="E23" s="5">
        <f t="shared" si="2"/>
        <v>884</v>
      </c>
      <c r="F23" s="5">
        <v>469</v>
      </c>
      <c r="G23" s="5">
        <v>415</v>
      </c>
    </row>
    <row r="24" spans="1:7" ht="21" customHeight="1">
      <c r="A24" s="18" t="s">
        <v>116</v>
      </c>
      <c r="B24" s="5">
        <f t="shared" si="1"/>
        <v>1188</v>
      </c>
      <c r="C24" s="5">
        <v>592</v>
      </c>
      <c r="D24" s="5">
        <v>596</v>
      </c>
      <c r="E24" s="5">
        <f t="shared" si="2"/>
        <v>750</v>
      </c>
      <c r="F24" s="5">
        <v>399</v>
      </c>
      <c r="G24" s="5">
        <v>351</v>
      </c>
    </row>
    <row r="25" spans="1:7" ht="21" customHeight="1">
      <c r="A25" s="18" t="s">
        <v>117</v>
      </c>
      <c r="B25" s="5">
        <f t="shared" si="1"/>
        <v>1130</v>
      </c>
      <c r="C25" s="5">
        <v>552</v>
      </c>
      <c r="D25" s="5">
        <v>578</v>
      </c>
      <c r="E25" s="5">
        <f t="shared" si="2"/>
        <v>732</v>
      </c>
      <c r="F25" s="5">
        <v>396</v>
      </c>
      <c r="G25" s="5">
        <v>336</v>
      </c>
    </row>
    <row r="26" spans="1:7" ht="21" customHeight="1">
      <c r="A26" s="18" t="s">
        <v>118</v>
      </c>
      <c r="B26" s="5">
        <f t="shared" si="1"/>
        <v>934</v>
      </c>
      <c r="C26" s="5">
        <v>465</v>
      </c>
      <c r="D26" s="5">
        <v>469</v>
      </c>
      <c r="E26" s="5">
        <f t="shared" si="2"/>
        <v>616</v>
      </c>
      <c r="F26" s="5">
        <v>333</v>
      </c>
      <c r="G26" s="5">
        <v>283</v>
      </c>
    </row>
    <row r="27" spans="1:7" ht="21" customHeight="1">
      <c r="A27" s="18" t="s">
        <v>119</v>
      </c>
      <c r="B27" s="5">
        <f t="shared" si="1"/>
        <v>1100</v>
      </c>
      <c r="C27" s="5">
        <v>547</v>
      </c>
      <c r="D27" s="5">
        <v>553</v>
      </c>
      <c r="E27" s="5">
        <f t="shared" si="2"/>
        <v>718</v>
      </c>
      <c r="F27" s="5">
        <v>387</v>
      </c>
      <c r="G27" s="5">
        <v>331</v>
      </c>
    </row>
    <row r="28" spans="1:7" ht="21" customHeight="1">
      <c r="A28" s="18" t="s">
        <v>120</v>
      </c>
      <c r="B28" s="5">
        <f t="shared" si="1"/>
        <v>1730</v>
      </c>
      <c r="C28" s="5">
        <v>858</v>
      </c>
      <c r="D28" s="5">
        <v>872</v>
      </c>
      <c r="E28" s="5">
        <f t="shared" si="2"/>
        <v>1055</v>
      </c>
      <c r="F28" s="5">
        <v>582</v>
      </c>
      <c r="G28" s="5">
        <v>473</v>
      </c>
    </row>
    <row r="29" s="74" customFormat="1" ht="18" customHeight="1">
      <c r="G29" s="71" t="s">
        <v>123</v>
      </c>
    </row>
    <row r="30" s="74" customFormat="1" ht="18" customHeight="1">
      <c r="A30" s="76" t="s">
        <v>174</v>
      </c>
    </row>
    <row r="31" s="74" customFormat="1" ht="18" customHeight="1">
      <c r="A31" s="76" t="s">
        <v>179</v>
      </c>
    </row>
    <row r="32" spans="1:7" s="69" customFormat="1" ht="18" customHeight="1">
      <c r="A32" s="72" t="s">
        <v>220</v>
      </c>
      <c r="B32" s="79"/>
      <c r="C32" s="79"/>
      <c r="D32" s="79"/>
      <c r="E32" s="79"/>
      <c r="F32" s="79"/>
      <c r="G32" s="79"/>
    </row>
    <row r="33" spans="1:7" s="69" customFormat="1" ht="18" customHeight="1">
      <c r="A33" s="72" t="s">
        <v>219</v>
      </c>
      <c r="B33" s="79"/>
      <c r="C33" s="79"/>
      <c r="D33" s="79"/>
      <c r="E33" s="79"/>
      <c r="F33" s="79"/>
      <c r="G33" s="79"/>
    </row>
    <row r="35" ht="13.5">
      <c r="F35" s="31"/>
    </row>
  </sheetData>
  <mergeCells count="3">
    <mergeCell ref="A3:A4"/>
    <mergeCell ref="B3:D3"/>
    <mergeCell ref="E3:G3"/>
  </mergeCells>
  <printOptions horizontalCentered="1"/>
  <pageMargins left="1.062992125984252" right="0.5118110236220472" top="0.87" bottom="0.5905511811023623" header="0.5118110236220472" footer="0.5118110236220472"/>
  <pageSetup horizontalDpi="400" verticalDpi="400" orientation="portrait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zoomScaleNormal="75" workbookViewId="0" topLeftCell="A19">
      <selection activeCell="F48" sqref="F48"/>
    </sheetView>
  </sheetViews>
  <sheetFormatPr defaultColWidth="9.00390625" defaultRowHeight="13.5"/>
  <cols>
    <col min="1" max="13" width="13.125" style="8" customWidth="1"/>
    <col min="14" max="16384" width="9.00390625" style="8" customWidth="1"/>
  </cols>
  <sheetData>
    <row r="1" s="68" customFormat="1" ht="24" customHeight="1">
      <c r="A1" s="68" t="s">
        <v>183</v>
      </c>
    </row>
    <row r="2" s="74" customFormat="1" ht="24" customHeight="1">
      <c r="M2" s="71" t="s">
        <v>38</v>
      </c>
    </row>
    <row r="3" spans="1:13" ht="15" customHeight="1">
      <c r="A3" s="108" t="s">
        <v>121</v>
      </c>
      <c r="B3" s="98" t="s">
        <v>17</v>
      </c>
      <c r="C3" s="98"/>
      <c r="D3" s="98"/>
      <c r="E3" s="98"/>
      <c r="F3" s="98"/>
      <c r="G3" s="100" t="s">
        <v>55</v>
      </c>
      <c r="H3" s="111" t="s">
        <v>84</v>
      </c>
      <c r="I3" s="100" t="s">
        <v>56</v>
      </c>
      <c r="J3" s="100" t="s">
        <v>57</v>
      </c>
      <c r="K3" s="99" t="s">
        <v>79</v>
      </c>
      <c r="L3" s="99" t="s">
        <v>87</v>
      </c>
      <c r="M3" s="100" t="s">
        <v>58</v>
      </c>
    </row>
    <row r="4" spans="1:13" ht="15" customHeight="1">
      <c r="A4" s="109"/>
      <c r="B4" s="98" t="s">
        <v>59</v>
      </c>
      <c r="C4" s="98" t="s">
        <v>20</v>
      </c>
      <c r="D4" s="98" t="s">
        <v>60</v>
      </c>
      <c r="E4" s="98"/>
      <c r="F4" s="98"/>
      <c r="G4" s="100"/>
      <c r="H4" s="112"/>
      <c r="I4" s="100"/>
      <c r="J4" s="100"/>
      <c r="K4" s="100"/>
      <c r="L4" s="100"/>
      <c r="M4" s="100"/>
    </row>
    <row r="5" spans="1:13" ht="15" customHeight="1">
      <c r="A5" s="110"/>
      <c r="B5" s="98"/>
      <c r="C5" s="98"/>
      <c r="D5" s="10" t="s">
        <v>180</v>
      </c>
      <c r="E5" s="10" t="s">
        <v>181</v>
      </c>
      <c r="F5" s="10" t="s">
        <v>182</v>
      </c>
      <c r="G5" s="100"/>
      <c r="H5" s="112"/>
      <c r="I5" s="100"/>
      <c r="J5" s="100"/>
      <c r="K5" s="100"/>
      <c r="L5" s="100"/>
      <c r="M5" s="100"/>
    </row>
    <row r="6" spans="1:13" ht="21" customHeight="1">
      <c r="A6" s="14" t="s">
        <v>184</v>
      </c>
      <c r="B6" s="6">
        <v>5028</v>
      </c>
      <c r="C6" s="6">
        <v>1793</v>
      </c>
      <c r="D6" s="6">
        <v>715</v>
      </c>
      <c r="E6" s="6">
        <v>2286</v>
      </c>
      <c r="F6" s="6">
        <v>234</v>
      </c>
      <c r="G6" s="6">
        <v>1455</v>
      </c>
      <c r="H6" s="6">
        <v>47</v>
      </c>
      <c r="I6" s="6">
        <v>2803</v>
      </c>
      <c r="J6" s="6">
        <v>1384</v>
      </c>
      <c r="K6" s="6">
        <v>2145</v>
      </c>
      <c r="L6" s="6">
        <v>0</v>
      </c>
      <c r="M6" s="6">
        <v>2378</v>
      </c>
    </row>
    <row r="7" spans="1:13" ht="21" customHeight="1">
      <c r="A7" s="14" t="s">
        <v>185</v>
      </c>
      <c r="B7" s="6">
        <v>4100</v>
      </c>
      <c r="C7" s="6">
        <v>1125</v>
      </c>
      <c r="D7" s="6">
        <v>409</v>
      </c>
      <c r="E7" s="6">
        <v>2169</v>
      </c>
      <c r="F7" s="6">
        <v>397</v>
      </c>
      <c r="G7" s="6">
        <v>993</v>
      </c>
      <c r="H7" s="6">
        <v>50</v>
      </c>
      <c r="I7" s="6">
        <v>2382</v>
      </c>
      <c r="J7" s="6">
        <v>744</v>
      </c>
      <c r="K7" s="6">
        <v>2055</v>
      </c>
      <c r="L7" s="6">
        <v>0</v>
      </c>
      <c r="M7" s="6">
        <v>2062</v>
      </c>
    </row>
    <row r="8" spans="1:13" s="45" customFormat="1" ht="21" customHeight="1">
      <c r="A8" s="52" t="s">
        <v>186</v>
      </c>
      <c r="B8" s="54">
        <v>3521</v>
      </c>
      <c r="C8" s="54">
        <v>0</v>
      </c>
      <c r="D8" s="54">
        <f>SUM(D10:D27)</f>
        <v>483</v>
      </c>
      <c r="E8" s="54">
        <v>2423</v>
      </c>
      <c r="F8" s="54">
        <f aca="true" t="shared" si="0" ref="F8:M8">SUM(F10:F27)</f>
        <v>615</v>
      </c>
      <c r="G8" s="54">
        <v>1386</v>
      </c>
      <c r="H8" s="54">
        <f t="shared" si="0"/>
        <v>51</v>
      </c>
      <c r="I8" s="54">
        <f>SUM(I10:I27)</f>
        <v>2688</v>
      </c>
      <c r="J8" s="54">
        <f t="shared" si="0"/>
        <v>0</v>
      </c>
      <c r="K8" s="54">
        <f t="shared" si="0"/>
        <v>1377</v>
      </c>
      <c r="L8" s="54">
        <f t="shared" si="0"/>
        <v>959</v>
      </c>
      <c r="M8" s="54">
        <f t="shared" si="0"/>
        <v>0</v>
      </c>
    </row>
    <row r="9" spans="1:13" ht="15" customHeight="1">
      <c r="A9" s="1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" customHeight="1">
      <c r="A10" s="18" t="s">
        <v>103</v>
      </c>
      <c r="B10" s="5">
        <f>SUM(C10:F10)</f>
        <v>45</v>
      </c>
      <c r="C10" s="5">
        <v>0</v>
      </c>
      <c r="D10" s="5">
        <v>16</v>
      </c>
      <c r="E10" s="5">
        <v>22</v>
      </c>
      <c r="F10" s="5">
        <v>7</v>
      </c>
      <c r="G10" s="5">
        <v>19</v>
      </c>
      <c r="H10" s="13">
        <v>0</v>
      </c>
      <c r="I10" s="5">
        <v>29</v>
      </c>
      <c r="J10" s="5">
        <v>0</v>
      </c>
      <c r="K10" s="5">
        <v>13</v>
      </c>
      <c r="L10" s="5">
        <v>10</v>
      </c>
      <c r="M10" s="5">
        <v>0</v>
      </c>
    </row>
    <row r="11" spans="1:13" ht="18" customHeight="1">
      <c r="A11" s="18" t="s">
        <v>104</v>
      </c>
      <c r="B11" s="5">
        <f aca="true" t="shared" si="1" ref="B11:B26">SUM(C11:F11)</f>
        <v>278</v>
      </c>
      <c r="C11" s="5">
        <v>0</v>
      </c>
      <c r="D11" s="5">
        <v>31</v>
      </c>
      <c r="E11" s="5">
        <v>205</v>
      </c>
      <c r="F11" s="5">
        <v>42</v>
      </c>
      <c r="G11" s="5">
        <v>81</v>
      </c>
      <c r="H11" s="5">
        <v>2</v>
      </c>
      <c r="I11" s="5">
        <v>244</v>
      </c>
      <c r="J11" s="5">
        <v>0</v>
      </c>
      <c r="K11" s="5">
        <v>144</v>
      </c>
      <c r="L11" s="5">
        <v>87</v>
      </c>
      <c r="M11" s="5">
        <v>0</v>
      </c>
    </row>
    <row r="12" spans="1:13" ht="18" customHeight="1">
      <c r="A12" s="18" t="s">
        <v>105</v>
      </c>
      <c r="B12" s="5">
        <f t="shared" si="1"/>
        <v>48</v>
      </c>
      <c r="C12" s="5">
        <v>0</v>
      </c>
      <c r="D12" s="5">
        <v>12</v>
      </c>
      <c r="E12" s="5">
        <v>29</v>
      </c>
      <c r="F12" s="5">
        <v>7</v>
      </c>
      <c r="G12" s="5">
        <v>19</v>
      </c>
      <c r="H12" s="5">
        <v>0</v>
      </c>
      <c r="I12" s="5">
        <v>37</v>
      </c>
      <c r="J12" s="5">
        <v>0</v>
      </c>
      <c r="K12" s="5">
        <v>13</v>
      </c>
      <c r="L12" s="5">
        <v>16</v>
      </c>
      <c r="M12" s="5">
        <v>0</v>
      </c>
    </row>
    <row r="13" spans="1:13" ht="18" customHeight="1">
      <c r="A13" s="18" t="s">
        <v>106</v>
      </c>
      <c r="B13" s="5">
        <f t="shared" si="1"/>
        <v>212</v>
      </c>
      <c r="C13" s="5">
        <v>0</v>
      </c>
      <c r="D13" s="5">
        <v>43</v>
      </c>
      <c r="E13" s="5">
        <v>139</v>
      </c>
      <c r="F13" s="5">
        <v>30</v>
      </c>
      <c r="G13" s="5">
        <v>95</v>
      </c>
      <c r="H13" s="13">
        <v>0</v>
      </c>
      <c r="I13" s="5">
        <v>174</v>
      </c>
      <c r="J13" s="5">
        <v>0</v>
      </c>
      <c r="K13" s="5">
        <v>74</v>
      </c>
      <c r="L13" s="5">
        <v>84</v>
      </c>
      <c r="M13" s="5">
        <v>0</v>
      </c>
    </row>
    <row r="14" spans="1:13" ht="18" customHeight="1">
      <c r="A14" s="18" t="s">
        <v>107</v>
      </c>
      <c r="B14" s="5">
        <f t="shared" si="1"/>
        <v>164</v>
      </c>
      <c r="C14" s="5">
        <v>0</v>
      </c>
      <c r="D14" s="5">
        <v>18</v>
      </c>
      <c r="E14" s="5">
        <v>105</v>
      </c>
      <c r="F14" s="5">
        <v>41</v>
      </c>
      <c r="G14" s="5">
        <v>88</v>
      </c>
      <c r="H14" s="5">
        <v>0</v>
      </c>
      <c r="I14" s="5">
        <v>146</v>
      </c>
      <c r="J14" s="5">
        <v>0</v>
      </c>
      <c r="K14" s="5">
        <v>82</v>
      </c>
      <c r="L14" s="5">
        <v>55</v>
      </c>
      <c r="M14" s="5">
        <v>0</v>
      </c>
    </row>
    <row r="15" spans="1:13" ht="18" customHeight="1">
      <c r="A15" s="18" t="s">
        <v>108</v>
      </c>
      <c r="B15" s="5">
        <f t="shared" si="1"/>
        <v>96</v>
      </c>
      <c r="C15" s="5">
        <v>0</v>
      </c>
      <c r="D15" s="5">
        <v>19</v>
      </c>
      <c r="E15" s="5">
        <v>64</v>
      </c>
      <c r="F15" s="5">
        <v>13</v>
      </c>
      <c r="G15" s="5">
        <v>33</v>
      </c>
      <c r="H15" s="5">
        <v>1</v>
      </c>
      <c r="I15" s="5">
        <v>82</v>
      </c>
      <c r="J15" s="5">
        <v>0</v>
      </c>
      <c r="K15" s="5">
        <v>30</v>
      </c>
      <c r="L15" s="5">
        <v>35</v>
      </c>
      <c r="M15" s="5">
        <v>0</v>
      </c>
    </row>
    <row r="16" spans="1:13" ht="18" customHeight="1">
      <c r="A16" s="18" t="s">
        <v>109</v>
      </c>
      <c r="B16" s="5">
        <f t="shared" si="1"/>
        <v>184</v>
      </c>
      <c r="C16" s="5">
        <v>0</v>
      </c>
      <c r="D16" s="5">
        <v>12</v>
      </c>
      <c r="E16" s="5">
        <v>123</v>
      </c>
      <c r="F16" s="5">
        <v>49</v>
      </c>
      <c r="G16" s="5">
        <v>54</v>
      </c>
      <c r="H16" s="13">
        <v>0</v>
      </c>
      <c r="I16" s="5">
        <v>141</v>
      </c>
      <c r="J16" s="5">
        <v>0</v>
      </c>
      <c r="K16" s="5">
        <v>89</v>
      </c>
      <c r="L16" s="5">
        <v>45</v>
      </c>
      <c r="M16" s="5">
        <v>0</v>
      </c>
    </row>
    <row r="17" spans="1:13" ht="18" customHeight="1">
      <c r="A17" s="18" t="s">
        <v>110</v>
      </c>
      <c r="B17" s="5">
        <f t="shared" si="1"/>
        <v>262</v>
      </c>
      <c r="C17" s="5">
        <v>0</v>
      </c>
      <c r="D17" s="5">
        <v>49</v>
      </c>
      <c r="E17" s="5">
        <v>187</v>
      </c>
      <c r="F17" s="5">
        <v>26</v>
      </c>
      <c r="G17" s="5">
        <v>108</v>
      </c>
      <c r="H17" s="5">
        <v>3</v>
      </c>
      <c r="I17" s="5">
        <v>172</v>
      </c>
      <c r="J17" s="5">
        <v>0</v>
      </c>
      <c r="K17" s="5">
        <v>72</v>
      </c>
      <c r="L17" s="5">
        <v>76</v>
      </c>
      <c r="M17" s="5">
        <v>0</v>
      </c>
    </row>
    <row r="18" spans="1:13" ht="18" customHeight="1">
      <c r="A18" s="18" t="s">
        <v>111</v>
      </c>
      <c r="B18" s="5">
        <f t="shared" si="1"/>
        <v>198</v>
      </c>
      <c r="C18" s="5">
        <v>0</v>
      </c>
      <c r="D18" s="5">
        <v>28</v>
      </c>
      <c r="E18" s="5">
        <v>127</v>
      </c>
      <c r="F18" s="5">
        <v>43</v>
      </c>
      <c r="G18" s="5">
        <v>115</v>
      </c>
      <c r="H18" s="5">
        <v>0</v>
      </c>
      <c r="I18" s="5">
        <v>132</v>
      </c>
      <c r="J18" s="5">
        <v>0</v>
      </c>
      <c r="K18" s="5">
        <v>70</v>
      </c>
      <c r="L18" s="5">
        <v>81</v>
      </c>
      <c r="M18" s="5">
        <v>0</v>
      </c>
    </row>
    <row r="19" spans="1:13" ht="18" customHeight="1">
      <c r="A19" s="18" t="s">
        <v>112</v>
      </c>
      <c r="B19" s="5">
        <f t="shared" si="1"/>
        <v>147</v>
      </c>
      <c r="C19" s="5">
        <v>0</v>
      </c>
      <c r="D19" s="5">
        <v>31</v>
      </c>
      <c r="E19" s="5">
        <v>89</v>
      </c>
      <c r="F19" s="5">
        <v>27</v>
      </c>
      <c r="G19" s="5">
        <v>64</v>
      </c>
      <c r="H19" s="5">
        <v>1</v>
      </c>
      <c r="I19" s="5">
        <v>104</v>
      </c>
      <c r="J19" s="5">
        <v>0</v>
      </c>
      <c r="K19" s="5">
        <v>52</v>
      </c>
      <c r="L19" s="5">
        <v>42</v>
      </c>
      <c r="M19" s="5">
        <v>0</v>
      </c>
    </row>
    <row r="20" spans="1:13" ht="18" customHeight="1">
      <c r="A20" s="18" t="s">
        <v>113</v>
      </c>
      <c r="B20" s="5">
        <f t="shared" si="1"/>
        <v>132</v>
      </c>
      <c r="C20" s="5">
        <v>0</v>
      </c>
      <c r="D20" s="5">
        <v>27</v>
      </c>
      <c r="E20" s="5">
        <v>82</v>
      </c>
      <c r="F20" s="5">
        <v>23</v>
      </c>
      <c r="G20" s="5">
        <v>49</v>
      </c>
      <c r="H20" s="5">
        <v>16</v>
      </c>
      <c r="I20" s="5">
        <v>110</v>
      </c>
      <c r="J20" s="5">
        <v>0</v>
      </c>
      <c r="K20" s="5">
        <v>46</v>
      </c>
      <c r="L20" s="5">
        <v>33</v>
      </c>
      <c r="M20" s="5">
        <v>0</v>
      </c>
    </row>
    <row r="21" spans="1:13" ht="18" customHeight="1">
      <c r="A21" s="18" t="s">
        <v>114</v>
      </c>
      <c r="B21" s="5">
        <f t="shared" si="1"/>
        <v>176</v>
      </c>
      <c r="C21" s="5">
        <v>0</v>
      </c>
      <c r="D21" s="5">
        <v>30</v>
      </c>
      <c r="E21" s="5">
        <v>123</v>
      </c>
      <c r="F21" s="5">
        <v>23</v>
      </c>
      <c r="G21" s="5">
        <v>81</v>
      </c>
      <c r="H21" s="5">
        <v>10</v>
      </c>
      <c r="I21" s="5">
        <v>133</v>
      </c>
      <c r="J21" s="5">
        <v>0</v>
      </c>
      <c r="K21" s="5">
        <v>76</v>
      </c>
      <c r="L21" s="5">
        <v>33</v>
      </c>
      <c r="M21" s="5">
        <v>0</v>
      </c>
    </row>
    <row r="22" spans="1:13" ht="18" customHeight="1">
      <c r="A22" s="18" t="s">
        <v>115</v>
      </c>
      <c r="B22" s="5">
        <f t="shared" si="1"/>
        <v>299</v>
      </c>
      <c r="C22" s="5">
        <v>0</v>
      </c>
      <c r="D22" s="5">
        <v>15</v>
      </c>
      <c r="E22" s="5">
        <v>207</v>
      </c>
      <c r="F22" s="5">
        <v>77</v>
      </c>
      <c r="G22" s="5">
        <v>78</v>
      </c>
      <c r="H22" s="5">
        <v>0</v>
      </c>
      <c r="I22" s="5">
        <v>235</v>
      </c>
      <c r="J22" s="5">
        <v>0</v>
      </c>
      <c r="K22" s="5">
        <v>145</v>
      </c>
      <c r="L22" s="5">
        <v>67</v>
      </c>
      <c r="M22" s="5">
        <v>0</v>
      </c>
    </row>
    <row r="23" spans="1:13" ht="18" customHeight="1">
      <c r="A23" s="18" t="s">
        <v>116</v>
      </c>
      <c r="B23" s="5">
        <f t="shared" si="1"/>
        <v>248</v>
      </c>
      <c r="C23" s="5">
        <v>0</v>
      </c>
      <c r="D23" s="5">
        <v>15</v>
      </c>
      <c r="E23" s="5">
        <v>173</v>
      </c>
      <c r="F23" s="5">
        <v>60</v>
      </c>
      <c r="G23" s="5">
        <v>65</v>
      </c>
      <c r="H23" s="5">
        <v>0</v>
      </c>
      <c r="I23" s="5">
        <v>200</v>
      </c>
      <c r="J23" s="5">
        <v>0</v>
      </c>
      <c r="K23" s="5">
        <v>126</v>
      </c>
      <c r="L23" s="5">
        <v>55</v>
      </c>
      <c r="M23" s="5">
        <v>0</v>
      </c>
    </row>
    <row r="24" spans="1:13" ht="18" customHeight="1">
      <c r="A24" s="18" t="s">
        <v>117</v>
      </c>
      <c r="B24" s="5">
        <f t="shared" si="1"/>
        <v>240</v>
      </c>
      <c r="C24" s="5">
        <v>0</v>
      </c>
      <c r="D24" s="5">
        <v>24</v>
      </c>
      <c r="E24" s="5">
        <v>182</v>
      </c>
      <c r="F24" s="5">
        <v>34</v>
      </c>
      <c r="G24" s="5">
        <v>75</v>
      </c>
      <c r="H24" s="13">
        <v>0</v>
      </c>
      <c r="I24" s="5">
        <v>187</v>
      </c>
      <c r="J24" s="5">
        <v>0</v>
      </c>
      <c r="K24" s="5">
        <v>103</v>
      </c>
      <c r="L24" s="5">
        <v>52</v>
      </c>
      <c r="M24" s="5">
        <v>0</v>
      </c>
    </row>
    <row r="25" spans="1:13" ht="18" customHeight="1">
      <c r="A25" s="18" t="s">
        <v>118</v>
      </c>
      <c r="B25" s="5">
        <f t="shared" si="1"/>
        <v>172</v>
      </c>
      <c r="C25" s="5">
        <v>0</v>
      </c>
      <c r="D25" s="5">
        <v>22</v>
      </c>
      <c r="E25" s="5">
        <v>125</v>
      </c>
      <c r="F25" s="5">
        <v>25</v>
      </c>
      <c r="G25" s="5">
        <v>76</v>
      </c>
      <c r="H25" s="13">
        <v>4</v>
      </c>
      <c r="I25" s="5">
        <v>146</v>
      </c>
      <c r="J25" s="5">
        <v>0</v>
      </c>
      <c r="K25" s="5">
        <v>71</v>
      </c>
      <c r="L25" s="5">
        <v>35</v>
      </c>
      <c r="M25" s="5">
        <v>0</v>
      </c>
    </row>
    <row r="26" spans="1:13" ht="18" customHeight="1">
      <c r="A26" s="18" t="s">
        <v>119</v>
      </c>
      <c r="B26" s="5">
        <f t="shared" si="1"/>
        <v>232</v>
      </c>
      <c r="C26" s="5">
        <v>0</v>
      </c>
      <c r="D26" s="5">
        <v>30</v>
      </c>
      <c r="E26" s="5">
        <v>158</v>
      </c>
      <c r="F26" s="5">
        <v>44</v>
      </c>
      <c r="G26" s="5">
        <v>97</v>
      </c>
      <c r="H26" s="13">
        <v>4</v>
      </c>
      <c r="I26" s="5">
        <v>170</v>
      </c>
      <c r="J26" s="5">
        <v>0</v>
      </c>
      <c r="K26" s="5">
        <v>67</v>
      </c>
      <c r="L26" s="5">
        <v>68</v>
      </c>
      <c r="M26" s="5">
        <v>0</v>
      </c>
    </row>
    <row r="27" spans="1:13" ht="18" customHeight="1">
      <c r="A27" s="18" t="s">
        <v>120</v>
      </c>
      <c r="B27" s="5">
        <v>388</v>
      </c>
      <c r="C27" s="5">
        <v>0</v>
      </c>
      <c r="D27" s="5">
        <v>61</v>
      </c>
      <c r="E27" s="5">
        <v>283</v>
      </c>
      <c r="F27" s="5">
        <v>44</v>
      </c>
      <c r="G27" s="5">
        <v>189</v>
      </c>
      <c r="H27" s="13">
        <v>10</v>
      </c>
      <c r="I27" s="32">
        <v>246</v>
      </c>
      <c r="J27" s="5">
        <v>0</v>
      </c>
      <c r="K27" s="5">
        <v>104</v>
      </c>
      <c r="L27" s="5">
        <v>85</v>
      </c>
      <c r="M27" s="5">
        <v>0</v>
      </c>
    </row>
    <row r="28" spans="1:13" s="74" customFormat="1" ht="16.5" customHeight="1">
      <c r="A28" s="72" t="s">
        <v>174</v>
      </c>
      <c r="M28" s="71" t="s">
        <v>124</v>
      </c>
    </row>
    <row r="29" s="74" customFormat="1" ht="16.5" customHeight="1">
      <c r="A29" s="72" t="s">
        <v>179</v>
      </c>
    </row>
    <row r="30" s="74" customFormat="1" ht="16.5" customHeight="1">
      <c r="A30" s="72" t="s">
        <v>187</v>
      </c>
    </row>
    <row r="31" s="74" customFormat="1" ht="16.5" customHeight="1">
      <c r="A31" s="80" t="s">
        <v>188</v>
      </c>
    </row>
    <row r="33" ht="15" customHeight="1"/>
  </sheetData>
  <mergeCells count="12">
    <mergeCell ref="K3:K5"/>
    <mergeCell ref="M3:M5"/>
    <mergeCell ref="G3:G5"/>
    <mergeCell ref="H3:H5"/>
    <mergeCell ref="I3:I5"/>
    <mergeCell ref="J3:J5"/>
    <mergeCell ref="L3:L5"/>
    <mergeCell ref="A3:A5"/>
    <mergeCell ref="B4:B5"/>
    <mergeCell ref="C4:C5"/>
    <mergeCell ref="D4:F4"/>
    <mergeCell ref="B3:F3"/>
  </mergeCells>
  <printOptions horizontalCentered="1"/>
  <pageMargins left="1.062992125984252" right="0.5118110236220472" top="0.94" bottom="0.5905511811023623" header="0.5118110236220472" footer="0.5118110236220472"/>
  <pageSetup fitToHeight="1" fitToWidth="1" horizontalDpi="400" verticalDpi="400" orientation="landscape" paperSize="9" scale="77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5" zoomScaleNormal="75" workbookViewId="0" topLeftCell="A16">
      <selection activeCell="F42" sqref="F42"/>
    </sheetView>
  </sheetViews>
  <sheetFormatPr defaultColWidth="9.00390625" defaultRowHeight="13.5"/>
  <cols>
    <col min="1" max="1" width="12.625" style="8" customWidth="1"/>
    <col min="2" max="9" width="11.625" style="8" customWidth="1"/>
    <col min="10" max="10" width="11.50390625" style="8" customWidth="1"/>
    <col min="11" max="11" width="11.625" style="8" customWidth="1"/>
    <col min="12" max="16384" width="9.00390625" style="31" customWidth="1"/>
  </cols>
  <sheetData>
    <row r="1" spans="1:11" s="81" customFormat="1" ht="18" customHeight="1">
      <c r="A1" s="68" t="s">
        <v>189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82" customFormat="1" ht="18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71" t="s">
        <v>13</v>
      </c>
    </row>
    <row r="3" spans="1:11" ht="17.25" customHeight="1">
      <c r="A3" s="108" t="s">
        <v>121</v>
      </c>
      <c r="B3" s="100" t="s">
        <v>2</v>
      </c>
      <c r="C3" s="100"/>
      <c r="D3" s="98" t="s">
        <v>3</v>
      </c>
      <c r="E3" s="98"/>
      <c r="F3" s="98"/>
      <c r="G3" s="98"/>
      <c r="H3" s="100" t="s">
        <v>4</v>
      </c>
      <c r="I3" s="100"/>
      <c r="J3" s="100" t="s">
        <v>1</v>
      </c>
      <c r="K3" s="100"/>
    </row>
    <row r="4" spans="1:11" ht="17.25" customHeight="1">
      <c r="A4" s="109"/>
      <c r="B4" s="100"/>
      <c r="C4" s="100"/>
      <c r="D4" s="98" t="s">
        <v>61</v>
      </c>
      <c r="E4" s="98"/>
      <c r="F4" s="98" t="s">
        <v>0</v>
      </c>
      <c r="G4" s="98"/>
      <c r="H4" s="100"/>
      <c r="I4" s="100"/>
      <c r="J4" s="100"/>
      <c r="K4" s="100"/>
    </row>
    <row r="5" spans="1:11" ht="17.25" customHeight="1">
      <c r="A5" s="110"/>
      <c r="B5" s="10" t="s">
        <v>53</v>
      </c>
      <c r="C5" s="10" t="s">
        <v>54</v>
      </c>
      <c r="D5" s="10" t="s">
        <v>53</v>
      </c>
      <c r="E5" s="10" t="s">
        <v>54</v>
      </c>
      <c r="F5" s="10" t="s">
        <v>53</v>
      </c>
      <c r="G5" s="10" t="s">
        <v>54</v>
      </c>
      <c r="H5" s="10" t="s">
        <v>53</v>
      </c>
      <c r="I5" s="10" t="s">
        <v>54</v>
      </c>
      <c r="J5" s="10" t="s">
        <v>53</v>
      </c>
      <c r="K5" s="10" t="s">
        <v>54</v>
      </c>
    </row>
    <row r="6" spans="1:11" ht="16.5" customHeight="1">
      <c r="A6" s="14" t="s">
        <v>169</v>
      </c>
      <c r="B6" s="5">
        <v>2505</v>
      </c>
      <c r="C6" s="5">
        <v>4479</v>
      </c>
      <c r="D6" s="5">
        <v>337</v>
      </c>
      <c r="E6" s="5">
        <v>240</v>
      </c>
      <c r="F6" s="5">
        <v>4145</v>
      </c>
      <c r="G6" s="5">
        <v>1681</v>
      </c>
      <c r="H6" s="5">
        <v>1043</v>
      </c>
      <c r="I6" s="5">
        <v>1060</v>
      </c>
      <c r="J6" s="5">
        <v>1128</v>
      </c>
      <c r="K6" s="5">
        <v>2289</v>
      </c>
    </row>
    <row r="7" spans="1:11" ht="16.5" customHeight="1">
      <c r="A7" s="14" t="s">
        <v>176</v>
      </c>
      <c r="B7" s="6">
        <v>2552</v>
      </c>
      <c r="C7" s="6">
        <v>4269</v>
      </c>
      <c r="D7" s="6">
        <v>262</v>
      </c>
      <c r="E7" s="6">
        <v>230</v>
      </c>
      <c r="F7" s="6">
        <v>4026</v>
      </c>
      <c r="G7" s="6">
        <v>1796</v>
      </c>
      <c r="H7" s="6">
        <v>1224</v>
      </c>
      <c r="I7" s="6">
        <v>1242</v>
      </c>
      <c r="J7" s="6">
        <v>1258</v>
      </c>
      <c r="K7" s="6">
        <v>2360</v>
      </c>
    </row>
    <row r="8" spans="1:11" ht="16.5" customHeight="1">
      <c r="A8" s="14" t="s">
        <v>190</v>
      </c>
      <c r="B8" s="6">
        <v>2457</v>
      </c>
      <c r="C8" s="6">
        <v>3975</v>
      </c>
      <c r="D8" s="6">
        <v>274</v>
      </c>
      <c r="E8" s="6">
        <v>257</v>
      </c>
      <c r="F8" s="6">
        <v>3667</v>
      </c>
      <c r="G8" s="6">
        <v>1730</v>
      </c>
      <c r="H8" s="6">
        <v>1241</v>
      </c>
      <c r="I8" s="6">
        <v>1212</v>
      </c>
      <c r="J8" s="6">
        <v>1233</v>
      </c>
      <c r="K8" s="6">
        <v>2269</v>
      </c>
    </row>
    <row r="9" spans="1:11" ht="16.5" customHeight="1">
      <c r="A9" s="14" t="s">
        <v>177</v>
      </c>
      <c r="B9" s="6">
        <v>2114</v>
      </c>
      <c r="C9" s="6">
        <v>3219</v>
      </c>
      <c r="D9" s="6">
        <v>227</v>
      </c>
      <c r="E9" s="6">
        <v>184</v>
      </c>
      <c r="F9" s="6">
        <v>2985</v>
      </c>
      <c r="G9" s="6">
        <v>1335</v>
      </c>
      <c r="H9" s="6">
        <v>493</v>
      </c>
      <c r="I9" s="6">
        <v>693</v>
      </c>
      <c r="J9" s="6">
        <v>818</v>
      </c>
      <c r="K9" s="6">
        <v>1515</v>
      </c>
    </row>
    <row r="10" spans="1:11" s="47" customFormat="1" ht="16.5" customHeight="1">
      <c r="A10" s="52" t="s">
        <v>191</v>
      </c>
      <c r="B10" s="54">
        <f>SUM(B12:B29)</f>
        <v>2242</v>
      </c>
      <c r="C10" s="54">
        <f aca="true" t="shared" si="0" ref="C10:K10">SUM(C12:C29)</f>
        <v>3167</v>
      </c>
      <c r="D10" s="54">
        <f t="shared" si="0"/>
        <v>478</v>
      </c>
      <c r="E10" s="54">
        <f t="shared" si="0"/>
        <v>341</v>
      </c>
      <c r="F10" s="54">
        <f t="shared" si="0"/>
        <v>2913</v>
      </c>
      <c r="G10" s="54">
        <f t="shared" si="0"/>
        <v>1415</v>
      </c>
      <c r="H10" s="54">
        <f t="shared" si="0"/>
        <v>697</v>
      </c>
      <c r="I10" s="54">
        <f t="shared" si="0"/>
        <v>969</v>
      </c>
      <c r="J10" s="54">
        <f t="shared" si="0"/>
        <v>752</v>
      </c>
      <c r="K10" s="54">
        <f t="shared" si="0"/>
        <v>1506</v>
      </c>
    </row>
    <row r="11" spans="1:11" ht="16.5" customHeight="1">
      <c r="A11" s="1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6.5" customHeight="1">
      <c r="A12" s="18" t="s">
        <v>103</v>
      </c>
      <c r="B12" s="5">
        <v>40</v>
      </c>
      <c r="C12" s="5">
        <v>48</v>
      </c>
      <c r="D12" s="5">
        <v>6</v>
      </c>
      <c r="E12" s="5">
        <v>5</v>
      </c>
      <c r="F12" s="5">
        <v>33</v>
      </c>
      <c r="G12" s="5">
        <v>16</v>
      </c>
      <c r="H12" s="5">
        <v>6</v>
      </c>
      <c r="I12" s="5">
        <v>8</v>
      </c>
      <c r="J12" s="5">
        <v>6</v>
      </c>
      <c r="K12" s="5">
        <v>18</v>
      </c>
    </row>
    <row r="13" spans="1:11" ht="16.5" customHeight="1">
      <c r="A13" s="18" t="s">
        <v>104</v>
      </c>
      <c r="B13" s="5">
        <v>169</v>
      </c>
      <c r="C13" s="5">
        <v>249</v>
      </c>
      <c r="D13" s="5">
        <v>28</v>
      </c>
      <c r="E13" s="5">
        <v>17</v>
      </c>
      <c r="F13" s="5">
        <v>226</v>
      </c>
      <c r="G13" s="5">
        <v>124</v>
      </c>
      <c r="H13" s="5">
        <v>34</v>
      </c>
      <c r="I13" s="5">
        <v>62</v>
      </c>
      <c r="J13" s="5">
        <v>53</v>
      </c>
      <c r="K13" s="5">
        <v>115</v>
      </c>
    </row>
    <row r="14" spans="1:11" ht="16.5" customHeight="1">
      <c r="A14" s="18" t="s">
        <v>105</v>
      </c>
      <c r="B14" s="5">
        <v>33</v>
      </c>
      <c r="C14" s="5">
        <v>44</v>
      </c>
      <c r="D14" s="5">
        <v>8</v>
      </c>
      <c r="E14" s="5">
        <v>5</v>
      </c>
      <c r="F14" s="5">
        <v>45</v>
      </c>
      <c r="G14" s="5">
        <v>19</v>
      </c>
      <c r="H14" s="5">
        <v>9</v>
      </c>
      <c r="I14" s="5">
        <v>6</v>
      </c>
      <c r="J14" s="5">
        <v>11</v>
      </c>
      <c r="K14" s="5">
        <v>20</v>
      </c>
    </row>
    <row r="15" spans="1:11" ht="16.5" customHeight="1">
      <c r="A15" s="18" t="s">
        <v>106</v>
      </c>
      <c r="B15" s="5">
        <v>123</v>
      </c>
      <c r="C15" s="5">
        <v>190</v>
      </c>
      <c r="D15" s="5">
        <v>29</v>
      </c>
      <c r="E15" s="5">
        <v>23</v>
      </c>
      <c r="F15" s="5">
        <v>180</v>
      </c>
      <c r="G15" s="5">
        <v>82</v>
      </c>
      <c r="H15" s="5">
        <v>35</v>
      </c>
      <c r="I15" s="5">
        <v>49</v>
      </c>
      <c r="J15" s="5">
        <v>43</v>
      </c>
      <c r="K15" s="5">
        <v>83</v>
      </c>
    </row>
    <row r="16" spans="1:11" ht="16.5" customHeight="1">
      <c r="A16" s="18" t="s">
        <v>107</v>
      </c>
      <c r="B16" s="5">
        <v>122</v>
      </c>
      <c r="C16" s="5">
        <v>161</v>
      </c>
      <c r="D16" s="5">
        <v>13</v>
      </c>
      <c r="E16" s="5">
        <v>10</v>
      </c>
      <c r="F16" s="5">
        <v>112</v>
      </c>
      <c r="G16" s="5">
        <v>47</v>
      </c>
      <c r="H16" s="5">
        <v>27</v>
      </c>
      <c r="I16" s="5">
        <v>50</v>
      </c>
      <c r="J16" s="5">
        <v>30</v>
      </c>
      <c r="K16" s="5">
        <v>51</v>
      </c>
    </row>
    <row r="17" spans="1:11" ht="16.5" customHeight="1">
      <c r="A17" s="18" t="s">
        <v>108</v>
      </c>
      <c r="B17" s="5">
        <v>79</v>
      </c>
      <c r="C17" s="5">
        <v>106</v>
      </c>
      <c r="D17" s="5">
        <v>10</v>
      </c>
      <c r="E17" s="5">
        <v>6</v>
      </c>
      <c r="F17" s="5">
        <v>65</v>
      </c>
      <c r="G17" s="5">
        <v>24</v>
      </c>
      <c r="H17" s="5">
        <v>26</v>
      </c>
      <c r="I17" s="5">
        <v>24</v>
      </c>
      <c r="J17" s="5">
        <v>12</v>
      </c>
      <c r="K17" s="5">
        <v>33</v>
      </c>
    </row>
    <row r="18" spans="1:11" ht="16.5" customHeight="1">
      <c r="A18" s="18" t="s">
        <v>109</v>
      </c>
      <c r="B18" s="5">
        <v>113</v>
      </c>
      <c r="C18" s="5">
        <v>166</v>
      </c>
      <c r="D18" s="5">
        <v>19</v>
      </c>
      <c r="E18" s="5">
        <v>17</v>
      </c>
      <c r="F18" s="5">
        <v>152</v>
      </c>
      <c r="G18" s="5">
        <v>64</v>
      </c>
      <c r="H18" s="5">
        <v>29</v>
      </c>
      <c r="I18" s="5">
        <v>52</v>
      </c>
      <c r="J18" s="5">
        <v>45</v>
      </c>
      <c r="K18" s="5">
        <v>80</v>
      </c>
    </row>
    <row r="19" spans="1:11" ht="16.5" customHeight="1">
      <c r="A19" s="18" t="s">
        <v>110</v>
      </c>
      <c r="B19" s="5">
        <v>189</v>
      </c>
      <c r="C19" s="5">
        <v>228</v>
      </c>
      <c r="D19" s="5">
        <v>31</v>
      </c>
      <c r="E19" s="5">
        <v>32</v>
      </c>
      <c r="F19" s="5">
        <v>179</v>
      </c>
      <c r="G19" s="5">
        <v>89</v>
      </c>
      <c r="H19" s="5">
        <v>49</v>
      </c>
      <c r="I19" s="5">
        <v>59</v>
      </c>
      <c r="J19" s="5">
        <v>52</v>
      </c>
      <c r="K19" s="5">
        <v>109</v>
      </c>
    </row>
    <row r="20" spans="1:11" ht="16.5" customHeight="1">
      <c r="A20" s="18" t="s">
        <v>111</v>
      </c>
      <c r="B20" s="5">
        <v>166</v>
      </c>
      <c r="C20" s="5">
        <v>179</v>
      </c>
      <c r="D20" s="5">
        <v>12</v>
      </c>
      <c r="E20" s="5">
        <v>13</v>
      </c>
      <c r="F20" s="5">
        <v>89</v>
      </c>
      <c r="G20" s="5">
        <v>44</v>
      </c>
      <c r="H20" s="5">
        <v>59</v>
      </c>
      <c r="I20" s="5">
        <v>50</v>
      </c>
      <c r="J20" s="5">
        <v>26</v>
      </c>
      <c r="K20" s="5">
        <v>75</v>
      </c>
    </row>
    <row r="21" spans="1:11" ht="16.5" customHeight="1">
      <c r="A21" s="18" t="s">
        <v>112</v>
      </c>
      <c r="B21" s="5">
        <v>105</v>
      </c>
      <c r="C21" s="5">
        <v>160</v>
      </c>
      <c r="D21" s="5">
        <v>29</v>
      </c>
      <c r="E21" s="5">
        <v>15</v>
      </c>
      <c r="F21" s="5">
        <v>116</v>
      </c>
      <c r="G21" s="5">
        <v>52</v>
      </c>
      <c r="H21" s="5">
        <v>29</v>
      </c>
      <c r="I21" s="5">
        <v>44</v>
      </c>
      <c r="J21" s="5">
        <v>33</v>
      </c>
      <c r="K21" s="5">
        <v>71</v>
      </c>
    </row>
    <row r="22" spans="1:11" ht="16.5" customHeight="1">
      <c r="A22" s="18" t="s">
        <v>113</v>
      </c>
      <c r="B22" s="5">
        <v>80</v>
      </c>
      <c r="C22" s="5">
        <v>115</v>
      </c>
      <c r="D22" s="5">
        <v>33</v>
      </c>
      <c r="E22" s="5">
        <v>26</v>
      </c>
      <c r="F22" s="5">
        <v>118</v>
      </c>
      <c r="G22" s="5">
        <v>70</v>
      </c>
      <c r="H22" s="5">
        <v>22</v>
      </c>
      <c r="I22" s="5">
        <v>36</v>
      </c>
      <c r="J22" s="5">
        <v>28</v>
      </c>
      <c r="K22" s="5">
        <v>56</v>
      </c>
    </row>
    <row r="23" spans="1:11" ht="16.5" customHeight="1">
      <c r="A23" s="18" t="s">
        <v>114</v>
      </c>
      <c r="B23" s="5">
        <v>126</v>
      </c>
      <c r="C23" s="5">
        <v>192</v>
      </c>
      <c r="D23" s="5">
        <v>20</v>
      </c>
      <c r="E23" s="5">
        <v>22</v>
      </c>
      <c r="F23" s="5">
        <v>169</v>
      </c>
      <c r="G23" s="5">
        <v>74</v>
      </c>
      <c r="H23" s="5">
        <v>45</v>
      </c>
      <c r="I23" s="5">
        <v>63</v>
      </c>
      <c r="J23" s="5">
        <v>36</v>
      </c>
      <c r="K23" s="5">
        <v>74</v>
      </c>
    </row>
    <row r="24" spans="1:11" ht="16.5" customHeight="1">
      <c r="A24" s="18" t="s">
        <v>115</v>
      </c>
      <c r="B24" s="5">
        <v>140</v>
      </c>
      <c r="C24" s="5">
        <v>235</v>
      </c>
      <c r="D24" s="5">
        <v>44</v>
      </c>
      <c r="E24" s="5">
        <v>32</v>
      </c>
      <c r="F24" s="5">
        <v>285</v>
      </c>
      <c r="G24" s="5">
        <v>148</v>
      </c>
      <c r="H24" s="5">
        <v>55</v>
      </c>
      <c r="I24" s="5">
        <v>65</v>
      </c>
      <c r="J24" s="5">
        <v>72</v>
      </c>
      <c r="K24" s="5">
        <v>144</v>
      </c>
    </row>
    <row r="25" spans="1:11" ht="16.5" customHeight="1">
      <c r="A25" s="18" t="s">
        <v>116</v>
      </c>
      <c r="B25" s="5">
        <v>131</v>
      </c>
      <c r="C25" s="5">
        <v>205</v>
      </c>
      <c r="D25" s="5">
        <v>34</v>
      </c>
      <c r="E25" s="5">
        <v>32</v>
      </c>
      <c r="F25" s="5">
        <v>234</v>
      </c>
      <c r="G25" s="5">
        <v>114</v>
      </c>
      <c r="H25" s="5">
        <v>50</v>
      </c>
      <c r="I25" s="5">
        <v>80</v>
      </c>
      <c r="J25" s="5">
        <v>78</v>
      </c>
      <c r="K25" s="5">
        <v>117</v>
      </c>
    </row>
    <row r="26" spans="1:11" ht="16.5" customHeight="1">
      <c r="A26" s="18" t="s">
        <v>117</v>
      </c>
      <c r="B26" s="5">
        <v>138</v>
      </c>
      <c r="C26" s="5">
        <v>203</v>
      </c>
      <c r="D26" s="5">
        <v>32</v>
      </c>
      <c r="E26" s="5">
        <v>21</v>
      </c>
      <c r="F26" s="5">
        <v>226</v>
      </c>
      <c r="G26" s="5">
        <v>112</v>
      </c>
      <c r="H26" s="5">
        <v>49</v>
      </c>
      <c r="I26" s="5">
        <v>62</v>
      </c>
      <c r="J26" s="5">
        <v>52</v>
      </c>
      <c r="K26" s="5">
        <v>115</v>
      </c>
    </row>
    <row r="27" spans="1:11" ht="16.5" customHeight="1">
      <c r="A27" s="18" t="s">
        <v>118</v>
      </c>
      <c r="B27" s="5">
        <v>98</v>
      </c>
      <c r="C27" s="5">
        <v>167</v>
      </c>
      <c r="D27" s="5">
        <v>46</v>
      </c>
      <c r="E27" s="5">
        <v>18</v>
      </c>
      <c r="F27" s="5">
        <v>189</v>
      </c>
      <c r="G27" s="5">
        <v>98</v>
      </c>
      <c r="H27" s="5">
        <v>31</v>
      </c>
      <c r="I27" s="5">
        <v>59</v>
      </c>
      <c r="J27" s="5">
        <v>48</v>
      </c>
      <c r="K27" s="5">
        <v>88</v>
      </c>
    </row>
    <row r="28" spans="1:11" ht="16.5" customHeight="1">
      <c r="A28" s="18" t="s">
        <v>119</v>
      </c>
      <c r="B28" s="5">
        <v>145</v>
      </c>
      <c r="C28" s="5">
        <v>205</v>
      </c>
      <c r="D28" s="5">
        <v>44</v>
      </c>
      <c r="E28" s="5">
        <v>29</v>
      </c>
      <c r="F28" s="5">
        <v>198</v>
      </c>
      <c r="G28" s="5">
        <v>97</v>
      </c>
      <c r="H28" s="5">
        <v>56</v>
      </c>
      <c r="I28" s="5">
        <v>73</v>
      </c>
      <c r="J28" s="5">
        <v>45</v>
      </c>
      <c r="K28" s="5">
        <v>86</v>
      </c>
    </row>
    <row r="29" spans="1:11" ht="16.5" customHeight="1">
      <c r="A29" s="18" t="s">
        <v>120</v>
      </c>
      <c r="B29" s="5">
        <v>245</v>
      </c>
      <c r="C29" s="5">
        <v>314</v>
      </c>
      <c r="D29" s="5">
        <v>40</v>
      </c>
      <c r="E29" s="5">
        <v>18</v>
      </c>
      <c r="F29" s="5">
        <v>297</v>
      </c>
      <c r="G29" s="5">
        <v>141</v>
      </c>
      <c r="H29" s="5">
        <v>86</v>
      </c>
      <c r="I29" s="5">
        <v>127</v>
      </c>
      <c r="J29" s="5">
        <v>82</v>
      </c>
      <c r="K29" s="5">
        <v>171</v>
      </c>
    </row>
    <row r="30" spans="1:11" s="82" customFormat="1" ht="18" customHeight="1">
      <c r="A30" s="72" t="s">
        <v>174</v>
      </c>
      <c r="B30" s="69"/>
      <c r="C30" s="69"/>
      <c r="D30" s="69"/>
      <c r="E30" s="69"/>
      <c r="F30" s="69"/>
      <c r="G30" s="69"/>
      <c r="H30" s="69"/>
      <c r="I30" s="69"/>
      <c r="J30" s="69"/>
      <c r="K30" s="71" t="s">
        <v>123</v>
      </c>
    </row>
    <row r="31" spans="1:11" s="82" customFormat="1" ht="15" customHeight="1">
      <c r="A31" s="83" t="s">
        <v>192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s="82" customFormat="1" ht="15" customHeight="1">
      <c r="A32" s="83" t="s">
        <v>193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s="82" customFormat="1" ht="15" customHeight="1">
      <c r="A33" s="72" t="s">
        <v>222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s="82" customFormat="1" ht="15" customHeight="1">
      <c r="A34" s="72" t="s">
        <v>221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 s="66" customFormat="1" ht="12.75">
      <c r="B35" s="65"/>
      <c r="C35" s="65"/>
      <c r="D35" s="65"/>
      <c r="E35" s="65"/>
      <c r="F35" s="65"/>
      <c r="G35" s="65"/>
      <c r="H35" s="65"/>
      <c r="I35" s="65"/>
      <c r="J35" s="65"/>
      <c r="K35" s="65"/>
    </row>
  </sheetData>
  <mergeCells count="7">
    <mergeCell ref="H3:I4"/>
    <mergeCell ref="J3:K4"/>
    <mergeCell ref="A3:A5"/>
    <mergeCell ref="B3:C4"/>
    <mergeCell ref="D4:E4"/>
    <mergeCell ref="F4:G4"/>
    <mergeCell ref="D3:G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95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75" zoomScaleNormal="75" workbookViewId="0" topLeftCell="A16">
      <selection activeCell="A30" sqref="A30:A33"/>
    </sheetView>
  </sheetViews>
  <sheetFormatPr defaultColWidth="9.00390625" defaultRowHeight="13.5"/>
  <cols>
    <col min="1" max="1" width="12.625" style="8" customWidth="1"/>
    <col min="2" max="7" width="11.125" style="8" customWidth="1"/>
    <col min="8" max="8" width="11.50390625" style="8" customWidth="1"/>
    <col min="9" max="14" width="11.125" style="8" customWidth="1"/>
    <col min="15" max="16384" width="9.00390625" style="8" customWidth="1"/>
  </cols>
  <sheetData>
    <row r="1" spans="1:5" s="7" customFormat="1" ht="18.75" customHeight="1">
      <c r="A1" s="68" t="s">
        <v>194</v>
      </c>
      <c r="E1" s="84"/>
    </row>
    <row r="2" s="74" customFormat="1" ht="18.75" customHeight="1">
      <c r="N2" s="71" t="s">
        <v>14</v>
      </c>
    </row>
    <row r="3" spans="1:14" ht="19.5" customHeight="1">
      <c r="A3" s="108" t="s">
        <v>121</v>
      </c>
      <c r="B3" s="98" t="s">
        <v>62</v>
      </c>
      <c r="C3" s="98"/>
      <c r="D3" s="114" t="s">
        <v>63</v>
      </c>
      <c r="E3" s="98"/>
      <c r="F3" s="98"/>
      <c r="G3" s="98"/>
      <c r="H3" s="98"/>
      <c r="I3" s="98"/>
      <c r="J3" s="98" t="s">
        <v>64</v>
      </c>
      <c r="K3" s="98"/>
      <c r="L3" s="98" t="s">
        <v>30</v>
      </c>
      <c r="M3" s="98"/>
      <c r="N3" s="96" t="s">
        <v>197</v>
      </c>
    </row>
    <row r="4" spans="1:14" ht="19.5" customHeight="1">
      <c r="A4" s="109"/>
      <c r="B4" s="98" t="s">
        <v>21</v>
      </c>
      <c r="C4" s="98" t="s">
        <v>29</v>
      </c>
      <c r="D4" s="98" t="s">
        <v>21</v>
      </c>
      <c r="E4" s="113" t="s">
        <v>29</v>
      </c>
      <c r="F4" s="35"/>
      <c r="G4" s="36"/>
      <c r="H4" s="36"/>
      <c r="I4" s="37"/>
      <c r="J4" s="98" t="s">
        <v>21</v>
      </c>
      <c r="K4" s="98" t="s">
        <v>29</v>
      </c>
      <c r="L4" s="98" t="s">
        <v>21</v>
      </c>
      <c r="M4" s="98" t="s">
        <v>29</v>
      </c>
      <c r="N4" s="96"/>
    </row>
    <row r="5" spans="1:14" ht="23.25" customHeight="1">
      <c r="A5" s="110"/>
      <c r="B5" s="98"/>
      <c r="C5" s="98"/>
      <c r="D5" s="98"/>
      <c r="E5" s="95"/>
      <c r="F5" s="38" t="s">
        <v>195</v>
      </c>
      <c r="G5" s="34" t="s">
        <v>5</v>
      </c>
      <c r="H5" s="39" t="s">
        <v>6</v>
      </c>
      <c r="I5" s="39" t="s">
        <v>196</v>
      </c>
      <c r="J5" s="98"/>
      <c r="K5" s="98"/>
      <c r="L5" s="98"/>
      <c r="M5" s="98"/>
      <c r="N5" s="96"/>
    </row>
    <row r="6" spans="1:14" ht="19.5" customHeight="1">
      <c r="A6" s="14" t="s">
        <v>169</v>
      </c>
      <c r="B6" s="5">
        <v>4999</v>
      </c>
      <c r="C6" s="5">
        <v>487912</v>
      </c>
      <c r="D6" s="5">
        <v>4425</v>
      </c>
      <c r="E6" s="5">
        <v>318523</v>
      </c>
      <c r="F6" s="13" t="s">
        <v>42</v>
      </c>
      <c r="G6" s="5">
        <v>300349</v>
      </c>
      <c r="H6" s="5">
        <v>6699</v>
      </c>
      <c r="I6" s="5">
        <v>11475</v>
      </c>
      <c r="J6" s="5">
        <v>4160</v>
      </c>
      <c r="K6" s="5">
        <v>154130</v>
      </c>
      <c r="L6" s="5">
        <v>505</v>
      </c>
      <c r="M6" s="5">
        <v>15259</v>
      </c>
      <c r="N6" s="41">
        <v>97.60192038407682</v>
      </c>
    </row>
    <row r="7" spans="1:14" ht="19.5" customHeight="1">
      <c r="A7" s="14" t="s">
        <v>176</v>
      </c>
      <c r="B7" s="6">
        <v>5152</v>
      </c>
      <c r="C7" s="6">
        <v>493836</v>
      </c>
      <c r="D7" s="6">
        <v>4599</v>
      </c>
      <c r="E7" s="6">
        <v>324144</v>
      </c>
      <c r="F7" s="13" t="s">
        <v>42</v>
      </c>
      <c r="G7" s="6">
        <v>296413</v>
      </c>
      <c r="H7" s="6">
        <v>5656</v>
      </c>
      <c r="I7" s="6">
        <v>22075</v>
      </c>
      <c r="J7" s="6">
        <v>4282</v>
      </c>
      <c r="K7" s="6">
        <v>154150</v>
      </c>
      <c r="L7" s="6">
        <v>484</v>
      </c>
      <c r="M7" s="6">
        <v>15542</v>
      </c>
      <c r="N7" s="42">
        <v>95.85326086956522</v>
      </c>
    </row>
    <row r="8" spans="1:14" ht="19.5" customHeight="1">
      <c r="A8" s="14" t="s">
        <v>171</v>
      </c>
      <c r="B8" s="6">
        <v>4889</v>
      </c>
      <c r="C8" s="6">
        <v>474417</v>
      </c>
      <c r="D8" s="6">
        <v>4383</v>
      </c>
      <c r="E8" s="6">
        <v>314035</v>
      </c>
      <c r="F8" s="13" t="s">
        <v>42</v>
      </c>
      <c r="G8" s="6">
        <v>277855</v>
      </c>
      <c r="H8" s="6">
        <v>8061</v>
      </c>
      <c r="I8" s="6">
        <v>28119</v>
      </c>
      <c r="J8" s="6">
        <v>4024</v>
      </c>
      <c r="K8" s="6">
        <v>148294</v>
      </c>
      <c r="L8" s="6">
        <v>417</v>
      </c>
      <c r="M8" s="6">
        <v>12088</v>
      </c>
      <c r="N8" s="42">
        <v>97.0376355082839</v>
      </c>
    </row>
    <row r="9" spans="1:14" ht="19.5" customHeight="1">
      <c r="A9" s="14" t="s">
        <v>198</v>
      </c>
      <c r="B9" s="6">
        <v>4623</v>
      </c>
      <c r="C9" s="6">
        <v>436639</v>
      </c>
      <c r="D9" s="6">
        <v>4121</v>
      </c>
      <c r="E9" s="6">
        <v>299457</v>
      </c>
      <c r="F9" s="6">
        <v>285630</v>
      </c>
      <c r="G9" s="40">
        <v>259575</v>
      </c>
      <c r="H9" s="6">
        <v>6671</v>
      </c>
      <c r="I9" s="6">
        <v>19384</v>
      </c>
      <c r="J9" s="6">
        <v>3575</v>
      </c>
      <c r="K9" s="6">
        <v>125886</v>
      </c>
      <c r="L9" s="6">
        <v>356</v>
      </c>
      <c r="M9" s="6">
        <v>11296</v>
      </c>
      <c r="N9" s="42">
        <v>94.44927536231884</v>
      </c>
    </row>
    <row r="10" spans="1:14" s="45" customFormat="1" ht="19.5" customHeight="1">
      <c r="A10" s="52" t="s">
        <v>199</v>
      </c>
      <c r="B10" s="54">
        <v>3773</v>
      </c>
      <c r="C10" s="54">
        <f aca="true" t="shared" si="0" ref="C10:M10">SUM(C12:C29)</f>
        <v>469451</v>
      </c>
      <c r="D10" s="54">
        <f t="shared" si="0"/>
        <v>3584</v>
      </c>
      <c r="E10" s="54">
        <f t="shared" si="0"/>
        <v>338466</v>
      </c>
      <c r="F10" s="54">
        <f t="shared" si="0"/>
        <v>0</v>
      </c>
      <c r="G10" s="54">
        <f t="shared" si="0"/>
        <v>300820</v>
      </c>
      <c r="H10" s="54">
        <f t="shared" si="0"/>
        <v>24222</v>
      </c>
      <c r="I10" s="54">
        <f t="shared" si="0"/>
        <v>13424</v>
      </c>
      <c r="J10" s="54">
        <f t="shared" si="0"/>
        <v>2885</v>
      </c>
      <c r="K10" s="54">
        <f t="shared" si="0"/>
        <v>112577</v>
      </c>
      <c r="L10" s="54">
        <f t="shared" si="0"/>
        <v>471</v>
      </c>
      <c r="M10" s="54">
        <f t="shared" si="0"/>
        <v>18408</v>
      </c>
      <c r="N10" s="55">
        <f>C10/B10</f>
        <v>124.42380068910681</v>
      </c>
    </row>
    <row r="11" spans="1:14" ht="19.5" customHeight="1">
      <c r="A11" s="16"/>
      <c r="B11" s="5"/>
      <c r="C11" s="5"/>
      <c r="D11" s="5"/>
      <c r="E11" s="5"/>
      <c r="F11" s="5"/>
      <c r="G11" s="22"/>
      <c r="H11" s="5"/>
      <c r="I11" s="5"/>
      <c r="J11" s="5"/>
      <c r="K11" s="5"/>
      <c r="L11" s="5"/>
      <c r="M11" s="5"/>
      <c r="N11" s="32"/>
    </row>
    <row r="12" spans="1:14" ht="19.5" customHeight="1">
      <c r="A12" s="18" t="s">
        <v>103</v>
      </c>
      <c r="B12" s="5">
        <v>51</v>
      </c>
      <c r="C12" s="5">
        <v>5097</v>
      </c>
      <c r="D12" s="5">
        <v>45</v>
      </c>
      <c r="E12" s="5">
        <v>2875</v>
      </c>
      <c r="F12" s="5">
        <v>0</v>
      </c>
      <c r="G12" s="22">
        <v>2615</v>
      </c>
      <c r="H12" s="5">
        <v>151</v>
      </c>
      <c r="I12" s="5">
        <v>109</v>
      </c>
      <c r="J12" s="5">
        <v>40</v>
      </c>
      <c r="K12" s="5">
        <v>1814</v>
      </c>
      <c r="L12" s="5">
        <v>5</v>
      </c>
      <c r="M12" s="5">
        <v>408</v>
      </c>
      <c r="N12" s="41">
        <f>C12/B12</f>
        <v>99.94117647058823</v>
      </c>
    </row>
    <row r="13" spans="1:14" ht="19.5" customHeight="1">
      <c r="A13" s="18" t="s">
        <v>104</v>
      </c>
      <c r="B13" s="22">
        <v>298</v>
      </c>
      <c r="C13" s="5">
        <v>31185</v>
      </c>
      <c r="D13" s="5">
        <v>296</v>
      </c>
      <c r="E13" s="5">
        <v>23171</v>
      </c>
      <c r="F13" s="5">
        <v>0</v>
      </c>
      <c r="G13" s="22">
        <v>21376</v>
      </c>
      <c r="H13" s="5">
        <v>920</v>
      </c>
      <c r="I13" s="5">
        <v>875</v>
      </c>
      <c r="J13" s="5">
        <v>210</v>
      </c>
      <c r="K13" s="5">
        <v>7839</v>
      </c>
      <c r="L13" s="5">
        <v>6</v>
      </c>
      <c r="M13" s="5">
        <v>175</v>
      </c>
      <c r="N13" s="41">
        <f aca="true" t="shared" si="1" ref="N13:N29">C13/B13</f>
        <v>104.64765100671141</v>
      </c>
    </row>
    <row r="14" spans="1:14" ht="19.5" customHeight="1">
      <c r="A14" s="18" t="s">
        <v>105</v>
      </c>
      <c r="B14" s="5">
        <v>56</v>
      </c>
      <c r="C14" s="5">
        <v>4916</v>
      </c>
      <c r="D14" s="5">
        <v>53</v>
      </c>
      <c r="E14" s="5">
        <v>3956</v>
      </c>
      <c r="F14" s="5">
        <v>0</v>
      </c>
      <c r="G14" s="22">
        <v>3538</v>
      </c>
      <c r="H14" s="5">
        <v>48</v>
      </c>
      <c r="I14" s="5">
        <v>370</v>
      </c>
      <c r="J14" s="5">
        <v>40</v>
      </c>
      <c r="K14" s="5">
        <v>890</v>
      </c>
      <c r="L14" s="5">
        <v>3</v>
      </c>
      <c r="M14" s="5">
        <v>70</v>
      </c>
      <c r="N14" s="41">
        <f t="shared" si="1"/>
        <v>87.78571428571429</v>
      </c>
    </row>
    <row r="15" spans="1:14" ht="19.5" customHeight="1">
      <c r="A15" s="18" t="s">
        <v>106</v>
      </c>
      <c r="B15" s="5">
        <v>211</v>
      </c>
      <c r="C15" s="5">
        <v>26682</v>
      </c>
      <c r="D15" s="5">
        <v>207</v>
      </c>
      <c r="E15" s="5">
        <v>22530</v>
      </c>
      <c r="F15" s="5">
        <v>0</v>
      </c>
      <c r="G15" s="22">
        <v>21256</v>
      </c>
      <c r="H15" s="5">
        <v>503</v>
      </c>
      <c r="I15" s="5">
        <v>771</v>
      </c>
      <c r="J15" s="5">
        <v>159</v>
      </c>
      <c r="K15" s="5">
        <v>3829</v>
      </c>
      <c r="L15" s="5">
        <v>7</v>
      </c>
      <c r="M15" s="5">
        <v>323</v>
      </c>
      <c r="N15" s="41">
        <f t="shared" si="1"/>
        <v>126.45497630331754</v>
      </c>
    </row>
    <row r="16" spans="1:14" ht="19.5" customHeight="1">
      <c r="A16" s="18" t="s">
        <v>107</v>
      </c>
      <c r="B16" s="5">
        <v>177</v>
      </c>
      <c r="C16" s="5">
        <v>21756</v>
      </c>
      <c r="D16" s="5">
        <v>176</v>
      </c>
      <c r="E16" s="5">
        <v>14050</v>
      </c>
      <c r="F16" s="5">
        <v>0</v>
      </c>
      <c r="G16" s="22">
        <v>13553</v>
      </c>
      <c r="H16" s="5">
        <v>162</v>
      </c>
      <c r="I16" s="5">
        <v>335</v>
      </c>
      <c r="J16" s="5">
        <v>145</v>
      </c>
      <c r="K16" s="5">
        <v>7675</v>
      </c>
      <c r="L16" s="5">
        <v>2</v>
      </c>
      <c r="M16" s="5">
        <v>31</v>
      </c>
      <c r="N16" s="41">
        <f t="shared" si="1"/>
        <v>122.91525423728814</v>
      </c>
    </row>
    <row r="17" spans="1:14" ht="19.5" customHeight="1">
      <c r="A17" s="18" t="s">
        <v>108</v>
      </c>
      <c r="B17" s="5">
        <v>114</v>
      </c>
      <c r="C17" s="5">
        <v>9897</v>
      </c>
      <c r="D17" s="5">
        <v>111</v>
      </c>
      <c r="E17" s="5">
        <v>5902</v>
      </c>
      <c r="F17" s="5">
        <v>0</v>
      </c>
      <c r="G17" s="22">
        <v>5731</v>
      </c>
      <c r="H17" s="5">
        <v>12</v>
      </c>
      <c r="I17" s="5">
        <v>159</v>
      </c>
      <c r="J17" s="5">
        <v>101</v>
      </c>
      <c r="K17" s="5">
        <v>3861</v>
      </c>
      <c r="L17" s="5">
        <v>7</v>
      </c>
      <c r="M17" s="5">
        <v>134</v>
      </c>
      <c r="N17" s="41">
        <f t="shared" si="1"/>
        <v>86.8157894736842</v>
      </c>
    </row>
    <row r="18" spans="1:14" ht="19.5" customHeight="1">
      <c r="A18" s="18" t="s">
        <v>109</v>
      </c>
      <c r="B18" s="5">
        <v>195</v>
      </c>
      <c r="C18" s="5">
        <v>28706</v>
      </c>
      <c r="D18" s="5">
        <v>194</v>
      </c>
      <c r="E18" s="5">
        <v>23808</v>
      </c>
      <c r="F18" s="5">
        <v>0</v>
      </c>
      <c r="G18" s="22">
        <v>22893</v>
      </c>
      <c r="H18" s="5">
        <v>266</v>
      </c>
      <c r="I18" s="5">
        <v>649</v>
      </c>
      <c r="J18" s="5">
        <v>156</v>
      </c>
      <c r="K18" s="5">
        <v>4898</v>
      </c>
      <c r="L18" s="5">
        <v>0</v>
      </c>
      <c r="M18" s="5">
        <v>0</v>
      </c>
      <c r="N18" s="41">
        <f t="shared" si="1"/>
        <v>147.21025641025642</v>
      </c>
    </row>
    <row r="19" spans="1:14" ht="19.5" customHeight="1">
      <c r="A19" s="18" t="s">
        <v>110</v>
      </c>
      <c r="B19" s="5">
        <v>267</v>
      </c>
      <c r="C19" s="5">
        <v>27187</v>
      </c>
      <c r="D19" s="5">
        <v>214</v>
      </c>
      <c r="E19" s="5">
        <v>16223</v>
      </c>
      <c r="F19" s="5">
        <v>0</v>
      </c>
      <c r="G19" s="22">
        <v>14781</v>
      </c>
      <c r="H19" s="5">
        <v>391</v>
      </c>
      <c r="I19" s="5">
        <v>1051</v>
      </c>
      <c r="J19" s="5">
        <v>218</v>
      </c>
      <c r="K19" s="5">
        <v>9439</v>
      </c>
      <c r="L19" s="5">
        <v>41</v>
      </c>
      <c r="M19" s="5">
        <v>1525</v>
      </c>
      <c r="N19" s="41">
        <f t="shared" si="1"/>
        <v>101.82397003745318</v>
      </c>
    </row>
    <row r="20" spans="1:14" ht="19.5" customHeight="1">
      <c r="A20" s="18" t="s">
        <v>111</v>
      </c>
      <c r="B20" s="5">
        <v>206</v>
      </c>
      <c r="C20" s="5">
        <v>27065</v>
      </c>
      <c r="D20" s="5">
        <v>198</v>
      </c>
      <c r="E20" s="5">
        <v>8738</v>
      </c>
      <c r="F20" s="5">
        <v>0</v>
      </c>
      <c r="G20" s="22">
        <v>7858</v>
      </c>
      <c r="H20" s="5">
        <v>593</v>
      </c>
      <c r="I20" s="5">
        <v>287</v>
      </c>
      <c r="J20" s="5">
        <v>195</v>
      </c>
      <c r="K20" s="5">
        <v>18277</v>
      </c>
      <c r="L20" s="5">
        <v>3</v>
      </c>
      <c r="M20" s="5">
        <v>50</v>
      </c>
      <c r="N20" s="41">
        <f t="shared" si="1"/>
        <v>131.38349514563106</v>
      </c>
    </row>
    <row r="21" spans="1:14" ht="19.5" customHeight="1">
      <c r="A21" s="18" t="s">
        <v>112</v>
      </c>
      <c r="B21" s="5">
        <v>172</v>
      </c>
      <c r="C21" s="5">
        <v>20386</v>
      </c>
      <c r="D21" s="5">
        <v>169</v>
      </c>
      <c r="E21" s="5">
        <v>13264</v>
      </c>
      <c r="F21" s="5">
        <v>0</v>
      </c>
      <c r="G21" s="22">
        <v>10823</v>
      </c>
      <c r="H21" s="5">
        <v>1705</v>
      </c>
      <c r="I21" s="5">
        <v>736</v>
      </c>
      <c r="J21" s="5">
        <v>147</v>
      </c>
      <c r="K21" s="5">
        <v>6613</v>
      </c>
      <c r="L21" s="5">
        <v>15</v>
      </c>
      <c r="M21" s="5">
        <v>509</v>
      </c>
      <c r="N21" s="41">
        <f t="shared" si="1"/>
        <v>118.52325581395348</v>
      </c>
    </row>
    <row r="22" spans="1:14" ht="19.5" customHeight="1">
      <c r="A22" s="18" t="s">
        <v>113</v>
      </c>
      <c r="B22" s="5">
        <v>160</v>
      </c>
      <c r="C22" s="5">
        <v>13042</v>
      </c>
      <c r="D22" s="5">
        <v>148</v>
      </c>
      <c r="E22" s="5">
        <v>6442</v>
      </c>
      <c r="F22" s="5">
        <v>0</v>
      </c>
      <c r="G22" s="22">
        <v>6122</v>
      </c>
      <c r="H22" s="5">
        <v>109</v>
      </c>
      <c r="I22" s="5">
        <v>211</v>
      </c>
      <c r="J22" s="5">
        <v>134</v>
      </c>
      <c r="K22" s="5">
        <v>4974</v>
      </c>
      <c r="L22" s="5">
        <v>40</v>
      </c>
      <c r="M22" s="5">
        <v>1626</v>
      </c>
      <c r="N22" s="41">
        <f t="shared" si="1"/>
        <v>81.5125</v>
      </c>
    </row>
    <row r="23" spans="1:14" ht="19.5" customHeight="1">
      <c r="A23" s="18" t="s">
        <v>114</v>
      </c>
      <c r="B23" s="5">
        <v>215</v>
      </c>
      <c r="C23" s="5">
        <v>25061</v>
      </c>
      <c r="D23" s="5">
        <v>188</v>
      </c>
      <c r="E23" s="5">
        <v>16053</v>
      </c>
      <c r="F23" s="5">
        <v>0</v>
      </c>
      <c r="G23" s="22">
        <v>14367</v>
      </c>
      <c r="H23" s="5">
        <v>909</v>
      </c>
      <c r="I23" s="5">
        <v>777</v>
      </c>
      <c r="J23" s="5">
        <v>170</v>
      </c>
      <c r="K23" s="5">
        <v>5489</v>
      </c>
      <c r="L23" s="5">
        <v>75</v>
      </c>
      <c r="M23" s="5">
        <v>3519</v>
      </c>
      <c r="N23" s="41">
        <f t="shared" si="1"/>
        <v>116.56279069767442</v>
      </c>
    </row>
    <row r="24" spans="1:14" ht="19.5" customHeight="1">
      <c r="A24" s="18" t="s">
        <v>115</v>
      </c>
      <c r="B24" s="5">
        <v>290</v>
      </c>
      <c r="C24" s="5">
        <v>52702</v>
      </c>
      <c r="D24" s="5">
        <v>287</v>
      </c>
      <c r="E24" s="5">
        <v>50020</v>
      </c>
      <c r="F24" s="5">
        <v>0</v>
      </c>
      <c r="G24" s="22">
        <v>46721</v>
      </c>
      <c r="H24" s="5">
        <v>1425</v>
      </c>
      <c r="I24" s="5">
        <v>1874</v>
      </c>
      <c r="J24" s="5">
        <v>138</v>
      </c>
      <c r="K24" s="5">
        <v>2676</v>
      </c>
      <c r="L24" s="5">
        <v>1</v>
      </c>
      <c r="M24" s="5">
        <v>6</v>
      </c>
      <c r="N24" s="41">
        <f t="shared" si="1"/>
        <v>181.73103448275862</v>
      </c>
    </row>
    <row r="25" spans="1:14" ht="19.5" customHeight="1">
      <c r="A25" s="18" t="s">
        <v>116</v>
      </c>
      <c r="B25" s="5">
        <v>257</v>
      </c>
      <c r="C25" s="5">
        <v>35161</v>
      </c>
      <c r="D25" s="5">
        <v>252</v>
      </c>
      <c r="E25" s="5">
        <v>31190</v>
      </c>
      <c r="F25" s="5">
        <v>0</v>
      </c>
      <c r="G25" s="22">
        <v>28642</v>
      </c>
      <c r="H25" s="5">
        <v>1824</v>
      </c>
      <c r="I25" s="5">
        <v>724</v>
      </c>
      <c r="J25" s="5">
        <v>153</v>
      </c>
      <c r="K25" s="5">
        <v>3880</v>
      </c>
      <c r="L25" s="5">
        <v>6</v>
      </c>
      <c r="M25" s="5">
        <v>91</v>
      </c>
      <c r="N25" s="41">
        <f t="shared" si="1"/>
        <v>136.81322957198444</v>
      </c>
    </row>
    <row r="26" spans="1:14" ht="19.5" customHeight="1">
      <c r="A26" s="18" t="s">
        <v>117</v>
      </c>
      <c r="B26" s="5">
        <v>241</v>
      </c>
      <c r="C26" s="5">
        <v>35847</v>
      </c>
      <c r="D26" s="5">
        <v>237</v>
      </c>
      <c r="E26" s="5">
        <v>30865</v>
      </c>
      <c r="F26" s="5">
        <v>0</v>
      </c>
      <c r="G26" s="22">
        <v>27283</v>
      </c>
      <c r="H26" s="5">
        <v>1959</v>
      </c>
      <c r="I26" s="5">
        <v>1623</v>
      </c>
      <c r="J26" s="5">
        <v>163</v>
      </c>
      <c r="K26" s="5">
        <v>4937</v>
      </c>
      <c r="L26" s="5">
        <v>2</v>
      </c>
      <c r="M26" s="5">
        <v>45</v>
      </c>
      <c r="N26" s="41">
        <f t="shared" si="1"/>
        <v>148.74273858921163</v>
      </c>
    </row>
    <row r="27" spans="1:14" ht="19.5" customHeight="1">
      <c r="A27" s="18" t="s">
        <v>118</v>
      </c>
      <c r="B27" s="5">
        <v>210</v>
      </c>
      <c r="C27" s="5">
        <v>23972</v>
      </c>
      <c r="D27" s="5">
        <v>205</v>
      </c>
      <c r="E27" s="5">
        <v>17087</v>
      </c>
      <c r="F27" s="5">
        <v>0</v>
      </c>
      <c r="G27" s="22">
        <v>13698</v>
      </c>
      <c r="H27" s="5">
        <v>2891</v>
      </c>
      <c r="I27" s="5">
        <v>498</v>
      </c>
      <c r="J27" s="5">
        <v>187</v>
      </c>
      <c r="K27" s="5">
        <v>5584</v>
      </c>
      <c r="L27" s="5">
        <v>50</v>
      </c>
      <c r="M27" s="5">
        <v>1301</v>
      </c>
      <c r="N27" s="41">
        <f t="shared" si="1"/>
        <v>114.15238095238095</v>
      </c>
    </row>
    <row r="28" spans="1:14" ht="19.5" customHeight="1">
      <c r="A28" s="18" t="s">
        <v>119</v>
      </c>
      <c r="B28" s="5">
        <v>256</v>
      </c>
      <c r="C28" s="5">
        <v>30788</v>
      </c>
      <c r="D28" s="5">
        <v>252</v>
      </c>
      <c r="E28" s="5">
        <v>21965</v>
      </c>
      <c r="F28" s="5">
        <v>0</v>
      </c>
      <c r="G28" s="22">
        <v>16860</v>
      </c>
      <c r="H28" s="5">
        <v>4023</v>
      </c>
      <c r="I28" s="5">
        <v>1082</v>
      </c>
      <c r="J28" s="5">
        <v>208</v>
      </c>
      <c r="K28" s="5">
        <v>8084</v>
      </c>
      <c r="L28" s="5">
        <v>35</v>
      </c>
      <c r="M28" s="5">
        <v>739</v>
      </c>
      <c r="N28" s="41">
        <f t="shared" si="1"/>
        <v>120.265625</v>
      </c>
    </row>
    <row r="29" spans="1:14" ht="19.5" customHeight="1">
      <c r="A29" s="18" t="s">
        <v>120</v>
      </c>
      <c r="B29" s="5">
        <v>397</v>
      </c>
      <c r="C29" s="5">
        <v>50001</v>
      </c>
      <c r="D29" s="5">
        <v>352</v>
      </c>
      <c r="E29" s="5">
        <v>30327</v>
      </c>
      <c r="F29" s="5">
        <v>0</v>
      </c>
      <c r="G29" s="22">
        <v>22703</v>
      </c>
      <c r="H29" s="5">
        <v>6331</v>
      </c>
      <c r="I29" s="5">
        <v>1293</v>
      </c>
      <c r="J29" s="5">
        <v>321</v>
      </c>
      <c r="K29" s="5">
        <v>11818</v>
      </c>
      <c r="L29" s="5">
        <v>173</v>
      </c>
      <c r="M29" s="5">
        <v>7856</v>
      </c>
      <c r="N29" s="41">
        <f t="shared" si="1"/>
        <v>125.9471032745592</v>
      </c>
    </row>
    <row r="30" spans="1:14" s="74" customFormat="1" ht="16.5" customHeight="1">
      <c r="A30" s="72" t="s">
        <v>174</v>
      </c>
      <c r="N30" s="71" t="s">
        <v>123</v>
      </c>
    </row>
    <row r="31" s="74" customFormat="1" ht="16.5" customHeight="1">
      <c r="A31" s="72" t="s">
        <v>165</v>
      </c>
    </row>
    <row r="32" s="74" customFormat="1" ht="16.5" customHeight="1">
      <c r="A32" s="72" t="s">
        <v>201</v>
      </c>
    </row>
    <row r="33" s="74" customFormat="1" ht="16.5" customHeight="1">
      <c r="A33" s="85" t="s">
        <v>200</v>
      </c>
    </row>
    <row r="34" s="65" customFormat="1" ht="12.75"/>
  </sheetData>
  <mergeCells count="14">
    <mergeCell ref="M4:M5"/>
    <mergeCell ref="N3:N5"/>
    <mergeCell ref="A3:A5"/>
    <mergeCell ref="B4:B5"/>
    <mergeCell ref="C4:C5"/>
    <mergeCell ref="D4:D5"/>
    <mergeCell ref="J3:K3"/>
    <mergeCell ref="L3:M3"/>
    <mergeCell ref="B3:C3"/>
    <mergeCell ref="D3:I3"/>
    <mergeCell ref="E4:E5"/>
    <mergeCell ref="J4:J5"/>
    <mergeCell ref="K4:K5"/>
    <mergeCell ref="L4:L5"/>
  </mergeCells>
  <printOptions horizontalCentered="1"/>
  <pageMargins left="1.062992125984252" right="0.5118110236220472" top="0.92" bottom="0.5905511811023623" header="0.5118110236220472" footer="0.5118110236220472"/>
  <pageSetup fitToHeight="1" fitToWidth="1" horizontalDpi="400" verticalDpi="400" orientation="landscape" paperSize="9" scale="83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75" zoomScaleNormal="75" workbookViewId="0" topLeftCell="A16">
      <selection activeCell="D40" sqref="D40"/>
    </sheetView>
  </sheetViews>
  <sheetFormatPr defaultColWidth="9.00390625" defaultRowHeight="13.5"/>
  <cols>
    <col min="1" max="1" width="12.625" style="8" customWidth="1"/>
    <col min="2" max="13" width="12.125" style="8" customWidth="1"/>
    <col min="14" max="16384" width="9.00390625" style="8" customWidth="1"/>
  </cols>
  <sheetData>
    <row r="1" spans="1:2" ht="21" customHeight="1">
      <c r="A1" s="86" t="s">
        <v>223</v>
      </c>
      <c r="B1" s="33"/>
    </row>
    <row r="2" s="69" customFormat="1" ht="21" customHeight="1">
      <c r="M2" s="78" t="s">
        <v>32</v>
      </c>
    </row>
    <row r="3" spans="1:14" ht="27.75" customHeight="1">
      <c r="A3" s="48" t="s">
        <v>122</v>
      </c>
      <c r="B3" s="43" t="s">
        <v>7</v>
      </c>
      <c r="C3" s="10" t="s">
        <v>8</v>
      </c>
      <c r="D3" s="10" t="s">
        <v>22</v>
      </c>
      <c r="E3" s="10" t="s">
        <v>23</v>
      </c>
      <c r="F3" s="10" t="s">
        <v>65</v>
      </c>
      <c r="G3" s="10" t="s">
        <v>24</v>
      </c>
      <c r="H3" s="10" t="s">
        <v>11</v>
      </c>
      <c r="I3" s="10" t="s">
        <v>66</v>
      </c>
      <c r="J3" s="10" t="s">
        <v>9</v>
      </c>
      <c r="K3" s="10" t="s">
        <v>67</v>
      </c>
      <c r="L3" s="10" t="s">
        <v>68</v>
      </c>
      <c r="M3" s="57" t="s">
        <v>10</v>
      </c>
      <c r="N3" s="24"/>
    </row>
    <row r="4" spans="1:13" ht="21" customHeight="1">
      <c r="A4" s="14" t="s">
        <v>169</v>
      </c>
      <c r="B4" s="25">
        <v>416591</v>
      </c>
      <c r="C4" s="5">
        <v>334463</v>
      </c>
      <c r="D4" s="5">
        <v>7300</v>
      </c>
      <c r="E4" s="5">
        <v>729</v>
      </c>
      <c r="F4" s="5">
        <v>9905</v>
      </c>
      <c r="G4" s="5">
        <v>8779</v>
      </c>
      <c r="H4" s="5">
        <v>572</v>
      </c>
      <c r="I4" s="5">
        <v>44819</v>
      </c>
      <c r="J4" s="5">
        <v>1472</v>
      </c>
      <c r="K4" s="5">
        <v>358</v>
      </c>
      <c r="L4" s="5">
        <v>7845</v>
      </c>
      <c r="M4" s="5">
        <v>349</v>
      </c>
    </row>
    <row r="5" spans="1:13" ht="21" customHeight="1">
      <c r="A5" s="14" t="s">
        <v>176</v>
      </c>
      <c r="B5" s="25">
        <v>0</v>
      </c>
      <c r="C5" s="6">
        <v>334068</v>
      </c>
      <c r="D5" s="6">
        <v>5226</v>
      </c>
      <c r="E5" s="25">
        <v>0</v>
      </c>
      <c r="F5" s="6">
        <v>9612</v>
      </c>
      <c r="G5" s="6">
        <v>8938</v>
      </c>
      <c r="H5" s="6">
        <v>1752</v>
      </c>
      <c r="I5" s="6">
        <v>51966</v>
      </c>
      <c r="J5" s="6">
        <v>2596</v>
      </c>
      <c r="K5" s="6">
        <v>541</v>
      </c>
      <c r="L5" s="6">
        <v>5599</v>
      </c>
      <c r="M5" s="25">
        <v>0</v>
      </c>
    </row>
    <row r="6" spans="1:13" ht="21" customHeight="1">
      <c r="A6" s="14" t="s">
        <v>202</v>
      </c>
      <c r="B6" s="25">
        <v>0</v>
      </c>
      <c r="C6" s="6">
        <v>307241</v>
      </c>
      <c r="D6" s="6">
        <v>4679</v>
      </c>
      <c r="E6" s="25">
        <v>0</v>
      </c>
      <c r="F6" s="6">
        <v>8050</v>
      </c>
      <c r="G6" s="6">
        <v>10967</v>
      </c>
      <c r="H6" s="6">
        <v>2802</v>
      </c>
      <c r="I6" s="6">
        <v>43778</v>
      </c>
      <c r="J6" s="6">
        <v>2155</v>
      </c>
      <c r="K6" s="6">
        <v>281</v>
      </c>
      <c r="L6" s="6">
        <v>1875</v>
      </c>
      <c r="M6" s="25">
        <v>0</v>
      </c>
    </row>
    <row r="7" spans="1:13" ht="21" customHeight="1">
      <c r="A7" s="14" t="s">
        <v>203</v>
      </c>
      <c r="B7" s="6">
        <v>312559</v>
      </c>
      <c r="C7" s="6">
        <v>262252</v>
      </c>
      <c r="D7" s="6">
        <v>3859</v>
      </c>
      <c r="E7" s="6">
        <v>857</v>
      </c>
      <c r="F7" s="6">
        <v>6750</v>
      </c>
      <c r="G7" s="6">
        <v>5263</v>
      </c>
      <c r="H7" s="6">
        <v>450</v>
      </c>
      <c r="I7" s="6">
        <v>30788</v>
      </c>
      <c r="J7" s="6">
        <v>1841</v>
      </c>
      <c r="K7" s="6">
        <v>191</v>
      </c>
      <c r="L7" s="6">
        <f>SUM(L9:L26)</f>
        <v>0</v>
      </c>
      <c r="M7" s="6">
        <v>308</v>
      </c>
    </row>
    <row r="8" spans="1:13" s="45" customFormat="1" ht="21" customHeight="1">
      <c r="A8" s="52" t="s">
        <v>178</v>
      </c>
      <c r="B8" s="54">
        <f>SUM(B10:B27)</f>
        <v>348826</v>
      </c>
      <c r="C8" s="54">
        <f>SUM(C10:C27)</f>
        <v>284966</v>
      </c>
      <c r="D8" s="54">
        <f>SUM(D10:D27)+459</f>
        <v>12724</v>
      </c>
      <c r="E8" s="54">
        <f>SUM(E10:E27)+282</f>
        <v>1878</v>
      </c>
      <c r="F8" s="54">
        <f>SUM(F10:F27)</f>
        <v>4629</v>
      </c>
      <c r="G8" s="54">
        <f>SUM(G10:G27)</f>
        <v>6592</v>
      </c>
      <c r="H8" s="54">
        <f>SUM(H10:H27)+383</f>
        <v>383</v>
      </c>
      <c r="I8" s="54">
        <f>SUM(I10:I27)</f>
        <v>32959</v>
      </c>
      <c r="J8" s="54">
        <f>SUM(J10:J27)+599</f>
        <v>2442</v>
      </c>
      <c r="K8" s="54">
        <f>SUM(K10:K27)+65</f>
        <v>222</v>
      </c>
      <c r="L8" s="54">
        <f>SUM(L10:L27)</f>
        <v>0</v>
      </c>
      <c r="M8" s="54">
        <f>SUM(M10:M27)+954</f>
        <v>2031</v>
      </c>
    </row>
    <row r="9" spans="1:13" ht="21" customHeight="1">
      <c r="A9" s="16"/>
      <c r="B9" s="2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1" customHeight="1">
      <c r="A10" s="18" t="s">
        <v>103</v>
      </c>
      <c r="B10" s="25">
        <v>4435</v>
      </c>
      <c r="C10" s="13">
        <v>2463</v>
      </c>
      <c r="D10" s="13" t="s">
        <v>88</v>
      </c>
      <c r="E10" s="13" t="s">
        <v>88</v>
      </c>
      <c r="F10" s="13">
        <v>49</v>
      </c>
      <c r="G10" s="13">
        <v>208</v>
      </c>
      <c r="H10" s="13">
        <v>0</v>
      </c>
      <c r="I10" s="13">
        <v>1243</v>
      </c>
      <c r="J10" s="13">
        <v>388</v>
      </c>
      <c r="K10" s="13">
        <v>0</v>
      </c>
      <c r="L10" s="25">
        <v>0</v>
      </c>
      <c r="M10" s="13">
        <v>0</v>
      </c>
    </row>
    <row r="11" spans="1:13" ht="21" customHeight="1">
      <c r="A11" s="18" t="s">
        <v>104</v>
      </c>
      <c r="B11" s="25">
        <v>23455</v>
      </c>
      <c r="C11" s="13">
        <v>19663</v>
      </c>
      <c r="D11" s="13">
        <v>570</v>
      </c>
      <c r="E11" s="13">
        <v>95</v>
      </c>
      <c r="F11" s="13">
        <v>476</v>
      </c>
      <c r="G11" s="13">
        <v>889</v>
      </c>
      <c r="H11" s="13" t="s">
        <v>89</v>
      </c>
      <c r="I11" s="13">
        <v>1583</v>
      </c>
      <c r="J11" s="13" t="s">
        <v>89</v>
      </c>
      <c r="K11" s="13">
        <v>11</v>
      </c>
      <c r="L11" s="25">
        <v>0</v>
      </c>
      <c r="M11" s="13" t="s">
        <v>89</v>
      </c>
    </row>
    <row r="12" spans="1:13" ht="21" customHeight="1">
      <c r="A12" s="18" t="s">
        <v>105</v>
      </c>
      <c r="B12" s="25">
        <v>3439</v>
      </c>
      <c r="C12" s="13">
        <v>3048</v>
      </c>
      <c r="D12" s="13">
        <v>0</v>
      </c>
      <c r="E12" s="13">
        <v>80</v>
      </c>
      <c r="F12" s="13">
        <v>28</v>
      </c>
      <c r="G12" s="13">
        <v>39</v>
      </c>
      <c r="H12" s="13">
        <v>0</v>
      </c>
      <c r="I12" s="13">
        <v>244</v>
      </c>
      <c r="J12" s="13">
        <v>0</v>
      </c>
      <c r="K12" s="13">
        <v>0</v>
      </c>
      <c r="L12" s="25">
        <v>0</v>
      </c>
      <c r="M12" s="13">
        <v>0</v>
      </c>
    </row>
    <row r="13" spans="1:13" ht="21" customHeight="1">
      <c r="A13" s="18" t="s">
        <v>106</v>
      </c>
      <c r="B13" s="25">
        <v>21799</v>
      </c>
      <c r="C13" s="13">
        <v>20206</v>
      </c>
      <c r="D13" s="13">
        <v>0</v>
      </c>
      <c r="E13" s="13">
        <v>37</v>
      </c>
      <c r="F13" s="13">
        <v>249</v>
      </c>
      <c r="G13" s="13">
        <v>154</v>
      </c>
      <c r="H13" s="13" t="s">
        <v>90</v>
      </c>
      <c r="I13" s="13">
        <v>697</v>
      </c>
      <c r="J13" s="13">
        <v>236</v>
      </c>
      <c r="K13" s="13" t="s">
        <v>90</v>
      </c>
      <c r="L13" s="25">
        <v>0</v>
      </c>
      <c r="M13" s="13" t="s">
        <v>90</v>
      </c>
    </row>
    <row r="14" spans="1:13" ht="21" customHeight="1">
      <c r="A14" s="18" t="s">
        <v>107</v>
      </c>
      <c r="B14" s="25">
        <v>17624</v>
      </c>
      <c r="C14" s="13">
        <v>11431</v>
      </c>
      <c r="D14" s="13" t="s">
        <v>91</v>
      </c>
      <c r="E14" s="13">
        <v>266</v>
      </c>
      <c r="F14" s="13">
        <v>17</v>
      </c>
      <c r="G14" s="13">
        <v>5</v>
      </c>
      <c r="H14" s="13" t="s">
        <v>91</v>
      </c>
      <c r="I14" s="13">
        <v>5788</v>
      </c>
      <c r="J14" s="13">
        <v>43</v>
      </c>
      <c r="K14" s="13" t="s">
        <v>91</v>
      </c>
      <c r="L14" s="25">
        <v>0</v>
      </c>
      <c r="M14" s="13" t="s">
        <v>91</v>
      </c>
    </row>
    <row r="15" spans="1:13" ht="21" customHeight="1">
      <c r="A15" s="18" t="s">
        <v>108</v>
      </c>
      <c r="B15" s="25">
        <v>6825</v>
      </c>
      <c r="C15" s="13">
        <v>4489</v>
      </c>
      <c r="D15" s="13" t="s">
        <v>92</v>
      </c>
      <c r="E15" s="13">
        <v>18</v>
      </c>
      <c r="F15" s="13">
        <v>54</v>
      </c>
      <c r="G15" s="13">
        <v>99</v>
      </c>
      <c r="H15" s="13" t="s">
        <v>92</v>
      </c>
      <c r="I15" s="13">
        <v>1432</v>
      </c>
      <c r="J15" s="13" t="s">
        <v>92</v>
      </c>
      <c r="K15" s="13" t="s">
        <v>92</v>
      </c>
      <c r="L15" s="25">
        <v>0</v>
      </c>
      <c r="M15" s="13" t="s">
        <v>92</v>
      </c>
    </row>
    <row r="16" spans="1:13" ht="21" customHeight="1">
      <c r="A16" s="18" t="s">
        <v>109</v>
      </c>
      <c r="B16" s="25">
        <v>24657</v>
      </c>
      <c r="C16" s="13">
        <v>21670</v>
      </c>
      <c r="D16" s="13">
        <v>99</v>
      </c>
      <c r="E16" s="13">
        <v>47</v>
      </c>
      <c r="F16" s="13">
        <v>61</v>
      </c>
      <c r="G16" s="13">
        <v>158</v>
      </c>
      <c r="H16" s="13">
        <v>0</v>
      </c>
      <c r="I16" s="13">
        <v>2604</v>
      </c>
      <c r="J16" s="13" t="s">
        <v>93</v>
      </c>
      <c r="K16" s="13" t="s">
        <v>93</v>
      </c>
      <c r="L16" s="25">
        <v>0</v>
      </c>
      <c r="M16" s="13" t="s">
        <v>93</v>
      </c>
    </row>
    <row r="17" spans="1:13" ht="21" customHeight="1">
      <c r="A17" s="18" t="s">
        <v>110</v>
      </c>
      <c r="B17" s="25">
        <v>18514</v>
      </c>
      <c r="C17" s="13">
        <v>13879</v>
      </c>
      <c r="D17" s="13" t="s">
        <v>94</v>
      </c>
      <c r="E17" s="13">
        <v>292</v>
      </c>
      <c r="F17" s="13">
        <v>800</v>
      </c>
      <c r="G17" s="13">
        <v>395</v>
      </c>
      <c r="H17" s="13" t="s">
        <v>94</v>
      </c>
      <c r="I17" s="13">
        <v>2749</v>
      </c>
      <c r="J17" s="13">
        <v>324</v>
      </c>
      <c r="K17" s="13" t="s">
        <v>94</v>
      </c>
      <c r="L17" s="25">
        <v>0</v>
      </c>
      <c r="M17" s="13">
        <v>63</v>
      </c>
    </row>
    <row r="18" spans="1:13" ht="21" customHeight="1">
      <c r="A18" s="18" t="s">
        <v>111</v>
      </c>
      <c r="B18" s="25">
        <v>21371</v>
      </c>
      <c r="C18" s="13">
        <v>13465</v>
      </c>
      <c r="D18" s="13">
        <v>1352</v>
      </c>
      <c r="E18" s="13">
        <v>100</v>
      </c>
      <c r="F18" s="13">
        <v>138</v>
      </c>
      <c r="G18" s="13">
        <v>353</v>
      </c>
      <c r="H18" s="13">
        <v>0</v>
      </c>
      <c r="I18" s="13">
        <v>5785</v>
      </c>
      <c r="J18" s="13" t="s">
        <v>95</v>
      </c>
      <c r="K18" s="13">
        <v>9</v>
      </c>
      <c r="L18" s="25">
        <v>0</v>
      </c>
      <c r="M18" s="13" t="s">
        <v>95</v>
      </c>
    </row>
    <row r="19" spans="1:13" ht="21" customHeight="1">
      <c r="A19" s="18" t="s">
        <v>112</v>
      </c>
      <c r="B19" s="25">
        <v>13209</v>
      </c>
      <c r="C19" s="13">
        <v>9858</v>
      </c>
      <c r="D19" s="13" t="s">
        <v>93</v>
      </c>
      <c r="E19" s="13" t="s">
        <v>93</v>
      </c>
      <c r="F19" s="13">
        <v>31</v>
      </c>
      <c r="G19" s="13">
        <v>44</v>
      </c>
      <c r="H19" s="13" t="s">
        <v>93</v>
      </c>
      <c r="I19" s="13">
        <v>2297</v>
      </c>
      <c r="J19" s="13">
        <v>63</v>
      </c>
      <c r="K19" s="13">
        <v>0</v>
      </c>
      <c r="L19" s="25">
        <v>0</v>
      </c>
      <c r="M19" s="13">
        <v>792</v>
      </c>
    </row>
    <row r="20" spans="1:13" ht="21" customHeight="1">
      <c r="A20" s="18" t="s">
        <v>113</v>
      </c>
      <c r="B20" s="25">
        <v>5515</v>
      </c>
      <c r="C20" s="13">
        <v>4421</v>
      </c>
      <c r="D20" s="13">
        <v>0</v>
      </c>
      <c r="E20" s="13">
        <v>25</v>
      </c>
      <c r="F20" s="13">
        <v>176</v>
      </c>
      <c r="G20" s="13">
        <v>77</v>
      </c>
      <c r="H20" s="13" t="s">
        <v>91</v>
      </c>
      <c r="I20" s="13">
        <v>403</v>
      </c>
      <c r="J20" s="13" t="s">
        <v>91</v>
      </c>
      <c r="K20" s="13">
        <v>13</v>
      </c>
      <c r="L20" s="25">
        <v>0</v>
      </c>
      <c r="M20" s="13">
        <v>0</v>
      </c>
    </row>
    <row r="21" spans="1:13" ht="21" customHeight="1">
      <c r="A21" s="18" t="s">
        <v>114</v>
      </c>
      <c r="B21" s="25">
        <v>14034</v>
      </c>
      <c r="C21" s="13">
        <v>12352</v>
      </c>
      <c r="D21" s="13" t="s">
        <v>96</v>
      </c>
      <c r="E21" s="13" t="s">
        <v>96</v>
      </c>
      <c r="F21" s="13">
        <v>100</v>
      </c>
      <c r="G21" s="13">
        <v>92</v>
      </c>
      <c r="H21" s="13" t="s">
        <v>96</v>
      </c>
      <c r="I21" s="13">
        <v>1091</v>
      </c>
      <c r="J21" s="13">
        <v>186</v>
      </c>
      <c r="K21" s="13">
        <v>0</v>
      </c>
      <c r="L21" s="25">
        <v>0</v>
      </c>
      <c r="M21" s="13" t="s">
        <v>96</v>
      </c>
    </row>
    <row r="22" spans="1:13" ht="21" customHeight="1">
      <c r="A22" s="18" t="s">
        <v>115</v>
      </c>
      <c r="B22" s="25">
        <v>46680</v>
      </c>
      <c r="C22" s="13">
        <v>44758</v>
      </c>
      <c r="D22" s="13" t="s">
        <v>97</v>
      </c>
      <c r="E22" s="13">
        <v>0</v>
      </c>
      <c r="F22" s="13">
        <v>85</v>
      </c>
      <c r="G22" s="13">
        <v>733</v>
      </c>
      <c r="H22" s="13">
        <v>0</v>
      </c>
      <c r="I22" s="13">
        <v>844</v>
      </c>
      <c r="J22" s="13">
        <v>130</v>
      </c>
      <c r="K22" s="13">
        <v>0</v>
      </c>
      <c r="L22" s="25">
        <v>0</v>
      </c>
      <c r="M22" s="13" t="s">
        <v>97</v>
      </c>
    </row>
    <row r="23" spans="1:13" ht="21" customHeight="1">
      <c r="A23" s="18" t="s">
        <v>116</v>
      </c>
      <c r="B23" s="25">
        <v>30850</v>
      </c>
      <c r="C23" s="13">
        <v>27762</v>
      </c>
      <c r="D23" s="13">
        <v>521</v>
      </c>
      <c r="E23" s="13" t="s">
        <v>98</v>
      </c>
      <c r="F23" s="13">
        <v>720</v>
      </c>
      <c r="G23" s="13">
        <v>570</v>
      </c>
      <c r="H23" s="13">
        <v>0</v>
      </c>
      <c r="I23" s="13">
        <v>984</v>
      </c>
      <c r="J23" s="13">
        <v>96</v>
      </c>
      <c r="K23" s="13" t="s">
        <v>98</v>
      </c>
      <c r="L23" s="25">
        <v>0</v>
      </c>
      <c r="M23" s="13">
        <v>0</v>
      </c>
    </row>
    <row r="24" spans="1:13" ht="21" customHeight="1">
      <c r="A24" s="18" t="s">
        <v>117</v>
      </c>
      <c r="B24" s="25">
        <v>29354</v>
      </c>
      <c r="C24" s="13">
        <v>26403</v>
      </c>
      <c r="D24" s="13">
        <v>287</v>
      </c>
      <c r="E24" s="13">
        <v>363</v>
      </c>
      <c r="F24" s="13">
        <v>1116</v>
      </c>
      <c r="G24" s="13">
        <v>431</v>
      </c>
      <c r="H24" s="13">
        <v>0</v>
      </c>
      <c r="I24" s="13">
        <v>594</v>
      </c>
      <c r="J24" s="13">
        <v>111</v>
      </c>
      <c r="K24" s="13">
        <v>0</v>
      </c>
      <c r="L24" s="25">
        <v>0</v>
      </c>
      <c r="M24" s="13">
        <v>48</v>
      </c>
    </row>
    <row r="25" spans="1:13" ht="21" customHeight="1">
      <c r="A25" s="18" t="s">
        <v>118</v>
      </c>
      <c r="B25" s="25">
        <v>15981</v>
      </c>
      <c r="C25" s="13">
        <v>12649</v>
      </c>
      <c r="D25" s="13">
        <v>1420</v>
      </c>
      <c r="E25" s="13">
        <v>188</v>
      </c>
      <c r="F25" s="13">
        <v>11</v>
      </c>
      <c r="G25" s="13">
        <v>873</v>
      </c>
      <c r="H25" s="13" t="s">
        <v>97</v>
      </c>
      <c r="I25" s="13">
        <v>683</v>
      </c>
      <c r="J25" s="13">
        <v>0</v>
      </c>
      <c r="K25" s="13" t="s">
        <v>97</v>
      </c>
      <c r="L25" s="25">
        <v>0</v>
      </c>
      <c r="M25" s="13">
        <v>74</v>
      </c>
    </row>
    <row r="26" spans="1:13" ht="21" customHeight="1">
      <c r="A26" s="18" t="s">
        <v>119</v>
      </c>
      <c r="B26" s="25">
        <v>21078</v>
      </c>
      <c r="C26" s="13">
        <v>14822</v>
      </c>
      <c r="D26" s="13">
        <v>3266</v>
      </c>
      <c r="E26" s="13">
        <v>23</v>
      </c>
      <c r="F26" s="13">
        <v>68</v>
      </c>
      <c r="G26" s="13">
        <v>461</v>
      </c>
      <c r="H26" s="13" t="s">
        <v>99</v>
      </c>
      <c r="I26" s="13">
        <v>2277</v>
      </c>
      <c r="J26" s="13" t="s">
        <v>99</v>
      </c>
      <c r="K26" s="13">
        <v>0</v>
      </c>
      <c r="L26" s="25">
        <v>0</v>
      </c>
      <c r="M26" s="13">
        <v>100</v>
      </c>
    </row>
    <row r="27" spans="1:13" ht="21" customHeight="1">
      <c r="A27" s="18" t="s">
        <v>120</v>
      </c>
      <c r="B27" s="25">
        <v>30006</v>
      </c>
      <c r="C27" s="13">
        <v>21627</v>
      </c>
      <c r="D27" s="13">
        <v>4750</v>
      </c>
      <c r="E27" s="13">
        <v>62</v>
      </c>
      <c r="F27" s="13">
        <v>450</v>
      </c>
      <c r="G27" s="13">
        <v>1011</v>
      </c>
      <c r="H27" s="13" t="s">
        <v>100</v>
      </c>
      <c r="I27" s="13">
        <v>1661</v>
      </c>
      <c r="J27" s="13">
        <v>266</v>
      </c>
      <c r="K27" s="13">
        <v>124</v>
      </c>
      <c r="L27" s="25">
        <v>0</v>
      </c>
      <c r="M27" s="13" t="s">
        <v>100</v>
      </c>
    </row>
    <row r="28" spans="1:13" s="74" customFormat="1" ht="21" customHeight="1">
      <c r="A28" s="76" t="s">
        <v>174</v>
      </c>
      <c r="M28" s="71" t="s">
        <v>123</v>
      </c>
    </row>
    <row r="29" s="74" customFormat="1" ht="21" customHeight="1">
      <c r="A29" s="76" t="s">
        <v>192</v>
      </c>
    </row>
    <row r="30" s="74" customFormat="1" ht="21" customHeight="1">
      <c r="A30" s="76" t="s">
        <v>204</v>
      </c>
    </row>
    <row r="31" s="74" customFormat="1" ht="21" customHeight="1">
      <c r="A31" s="76" t="s">
        <v>205</v>
      </c>
    </row>
    <row r="32" s="64" customFormat="1" ht="21" customHeight="1"/>
    <row r="33" s="20" customFormat="1" ht="21" customHeight="1"/>
  </sheetData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400" verticalDpi="400" orientation="landscape" paperSize="9" scale="83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5" zoomScaleNormal="75" workbookViewId="0" topLeftCell="A19">
      <selection activeCell="A49" sqref="A49"/>
    </sheetView>
  </sheetViews>
  <sheetFormatPr defaultColWidth="9.00390625" defaultRowHeight="13.5"/>
  <cols>
    <col min="1" max="1" width="12.625" style="8" customWidth="1"/>
    <col min="2" max="8" width="8.625" style="8" customWidth="1"/>
    <col min="9" max="9" width="10.625" style="8" customWidth="1"/>
    <col min="10" max="16384" width="9.00390625" style="8" customWidth="1"/>
  </cols>
  <sheetData>
    <row r="1" s="33" customFormat="1" ht="24" customHeight="1">
      <c r="A1" s="68" t="s">
        <v>206</v>
      </c>
    </row>
    <row r="2" spans="7:9" s="69" customFormat="1" ht="23.25" customHeight="1">
      <c r="G2" s="78"/>
      <c r="H2" s="78"/>
      <c r="I2" s="78" t="s">
        <v>31</v>
      </c>
    </row>
    <row r="3" spans="1:9" ht="24" customHeight="1">
      <c r="A3" s="99" t="s">
        <v>102</v>
      </c>
      <c r="B3" s="98" t="s">
        <v>25</v>
      </c>
      <c r="C3" s="98"/>
      <c r="D3" s="98" t="s">
        <v>26</v>
      </c>
      <c r="E3" s="98"/>
      <c r="F3" s="98" t="s">
        <v>69</v>
      </c>
      <c r="G3" s="98"/>
      <c r="H3" s="115" t="s">
        <v>70</v>
      </c>
      <c r="I3" s="116"/>
    </row>
    <row r="4" spans="1:9" ht="24" customHeight="1">
      <c r="A4" s="100"/>
      <c r="B4" s="44" t="s">
        <v>82</v>
      </c>
      <c r="C4" s="44" t="s">
        <v>83</v>
      </c>
      <c r="D4" s="44" t="s">
        <v>82</v>
      </c>
      <c r="E4" s="44" t="s">
        <v>83</v>
      </c>
      <c r="F4" s="44" t="s">
        <v>82</v>
      </c>
      <c r="G4" s="44" t="s">
        <v>83</v>
      </c>
      <c r="H4" s="44" t="s">
        <v>82</v>
      </c>
      <c r="I4" s="44" t="s">
        <v>125</v>
      </c>
    </row>
    <row r="5" spans="1:9" ht="21" customHeight="1">
      <c r="A5" s="14" t="s">
        <v>169</v>
      </c>
      <c r="B5" s="5">
        <v>27</v>
      </c>
      <c r="C5" s="5">
        <v>1087</v>
      </c>
      <c r="D5" s="5">
        <v>20</v>
      </c>
      <c r="E5" s="5">
        <v>225</v>
      </c>
      <c r="F5" s="5">
        <v>16</v>
      </c>
      <c r="G5" s="5">
        <v>2862</v>
      </c>
      <c r="H5" s="5">
        <v>16</v>
      </c>
      <c r="I5" s="5">
        <v>33800</v>
      </c>
    </row>
    <row r="6" spans="1:9" ht="21" customHeight="1">
      <c r="A6" s="14" t="s">
        <v>207</v>
      </c>
      <c r="B6" s="6">
        <v>24</v>
      </c>
      <c r="C6" s="6">
        <v>1033</v>
      </c>
      <c r="D6" s="6">
        <v>17</v>
      </c>
      <c r="E6" s="6">
        <v>215</v>
      </c>
      <c r="F6" s="6">
        <v>17</v>
      </c>
      <c r="G6" s="6">
        <v>3136</v>
      </c>
      <c r="H6" s="6">
        <v>13</v>
      </c>
      <c r="I6" s="6">
        <v>26800</v>
      </c>
    </row>
    <row r="7" spans="1:9" ht="21" customHeight="1">
      <c r="A7" s="14" t="s">
        <v>171</v>
      </c>
      <c r="B7" s="6">
        <v>23</v>
      </c>
      <c r="C7" s="6">
        <v>1105</v>
      </c>
      <c r="D7" s="6">
        <v>14</v>
      </c>
      <c r="E7" s="6">
        <v>239</v>
      </c>
      <c r="F7" s="6">
        <v>12</v>
      </c>
      <c r="G7" s="6">
        <v>2397</v>
      </c>
      <c r="H7" s="6">
        <v>14</v>
      </c>
      <c r="I7" s="6">
        <v>31000</v>
      </c>
    </row>
    <row r="8" spans="1:9" ht="21" customHeight="1">
      <c r="A8" s="14" t="s">
        <v>208</v>
      </c>
      <c r="B8" s="25">
        <v>23</v>
      </c>
      <c r="C8" s="25">
        <v>1110</v>
      </c>
      <c r="D8" s="25">
        <v>14</v>
      </c>
      <c r="E8" s="25">
        <v>280</v>
      </c>
      <c r="F8" s="25">
        <v>10</v>
      </c>
      <c r="G8" s="25">
        <v>2413</v>
      </c>
      <c r="H8" s="25">
        <v>3</v>
      </c>
      <c r="I8" s="25">
        <v>52000</v>
      </c>
    </row>
    <row r="9" spans="1:9" s="45" customFormat="1" ht="21" customHeight="1">
      <c r="A9" s="52" t="s">
        <v>178</v>
      </c>
      <c r="B9" s="56">
        <f>SUM(B11:B28)</f>
        <v>25</v>
      </c>
      <c r="C9" s="56">
        <f>SUM(C11:C28)+200</f>
        <v>1319</v>
      </c>
      <c r="D9" s="56">
        <f>SUM(D11:D28)</f>
        <v>28</v>
      </c>
      <c r="E9" s="56">
        <f>SUM(E11:E28)+166</f>
        <v>986</v>
      </c>
      <c r="F9" s="56">
        <f>SUM(F11:F28)</f>
        <v>17</v>
      </c>
      <c r="G9" s="56">
        <v>7753</v>
      </c>
      <c r="H9" s="56">
        <f>SUM(H11:H28)</f>
        <v>7</v>
      </c>
      <c r="I9" s="56">
        <f>SUM(I11:I28)+413666</f>
        <v>413666</v>
      </c>
    </row>
    <row r="10" spans="1:9" ht="21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21" customHeight="1">
      <c r="A11" s="18" t="s">
        <v>103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1:9" ht="21" customHeight="1">
      <c r="A12" s="18" t="s">
        <v>104</v>
      </c>
      <c r="B12" s="13">
        <v>1</v>
      </c>
      <c r="C12" s="13" t="s">
        <v>89</v>
      </c>
      <c r="D12" s="13">
        <v>1</v>
      </c>
      <c r="E12" s="13" t="s">
        <v>89</v>
      </c>
      <c r="F12" s="13">
        <v>1</v>
      </c>
      <c r="G12" s="13" t="s">
        <v>89</v>
      </c>
      <c r="H12" s="13">
        <v>0</v>
      </c>
      <c r="I12" s="13">
        <v>0</v>
      </c>
    </row>
    <row r="13" spans="1:9" ht="21" customHeight="1">
      <c r="A13" s="18" t="s">
        <v>105</v>
      </c>
      <c r="B13" s="13">
        <v>1</v>
      </c>
      <c r="C13" s="13" t="s">
        <v>88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9" ht="21" customHeight="1">
      <c r="A14" s="18" t="s">
        <v>106</v>
      </c>
      <c r="B14" s="13">
        <v>0</v>
      </c>
      <c r="C14" s="13">
        <v>0</v>
      </c>
      <c r="D14" s="13">
        <v>0</v>
      </c>
      <c r="E14" s="13">
        <v>0</v>
      </c>
      <c r="F14" s="13">
        <v>2</v>
      </c>
      <c r="G14" s="13" t="s">
        <v>90</v>
      </c>
      <c r="H14" s="13">
        <v>2</v>
      </c>
      <c r="I14" s="13" t="s">
        <v>90</v>
      </c>
    </row>
    <row r="15" spans="1:9" ht="21" customHeight="1">
      <c r="A15" s="18" t="s">
        <v>107</v>
      </c>
      <c r="B15" s="13">
        <v>0</v>
      </c>
      <c r="C15" s="13">
        <v>0</v>
      </c>
      <c r="D15" s="13">
        <v>1</v>
      </c>
      <c r="E15" s="13" t="s">
        <v>91</v>
      </c>
      <c r="F15" s="13">
        <v>0</v>
      </c>
      <c r="G15" s="13">
        <v>0</v>
      </c>
      <c r="H15" s="13">
        <v>0</v>
      </c>
      <c r="I15" s="13">
        <v>0</v>
      </c>
    </row>
    <row r="16" spans="1:9" ht="21" customHeight="1">
      <c r="A16" s="18" t="s">
        <v>108</v>
      </c>
      <c r="B16" s="13">
        <v>1</v>
      </c>
      <c r="C16" s="13" t="s">
        <v>92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 ht="21" customHeight="1">
      <c r="A17" s="18" t="s">
        <v>109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1:9" ht="21" customHeight="1">
      <c r="A18" s="18" t="s">
        <v>110</v>
      </c>
      <c r="B18" s="13">
        <v>2</v>
      </c>
      <c r="C18" s="13" t="s">
        <v>94</v>
      </c>
      <c r="D18" s="13">
        <v>3</v>
      </c>
      <c r="E18" s="13">
        <v>15</v>
      </c>
      <c r="F18" s="13">
        <v>1</v>
      </c>
      <c r="G18" s="13" t="s">
        <v>94</v>
      </c>
      <c r="H18" s="13">
        <v>1</v>
      </c>
      <c r="I18" s="13" t="s">
        <v>94</v>
      </c>
    </row>
    <row r="19" spans="1:9" ht="21" customHeight="1">
      <c r="A19" s="18" t="s">
        <v>111</v>
      </c>
      <c r="B19" s="13">
        <v>3</v>
      </c>
      <c r="C19" s="13">
        <v>89</v>
      </c>
      <c r="D19" s="13">
        <v>4</v>
      </c>
      <c r="E19" s="13">
        <v>72</v>
      </c>
      <c r="F19" s="13">
        <v>1</v>
      </c>
      <c r="G19" s="13" t="s">
        <v>95</v>
      </c>
      <c r="H19" s="13">
        <v>0</v>
      </c>
      <c r="I19" s="13">
        <v>0</v>
      </c>
    </row>
    <row r="20" spans="1:9" ht="21" customHeight="1">
      <c r="A20" s="18" t="s">
        <v>112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21" customHeight="1">
      <c r="A21" s="18" t="s">
        <v>113</v>
      </c>
      <c r="B21" s="13">
        <v>4</v>
      </c>
      <c r="C21" s="13">
        <v>353</v>
      </c>
      <c r="D21" s="13">
        <v>2</v>
      </c>
      <c r="E21" s="13" t="s">
        <v>91</v>
      </c>
      <c r="F21" s="13">
        <v>1</v>
      </c>
      <c r="G21" s="13" t="s">
        <v>91</v>
      </c>
      <c r="H21" s="13">
        <v>1</v>
      </c>
      <c r="I21" s="13" t="s">
        <v>91</v>
      </c>
    </row>
    <row r="22" spans="1:9" ht="21" customHeight="1">
      <c r="A22" s="18" t="s">
        <v>114</v>
      </c>
      <c r="B22" s="13">
        <v>4</v>
      </c>
      <c r="C22" s="13">
        <v>241</v>
      </c>
      <c r="D22" s="13">
        <v>1</v>
      </c>
      <c r="E22" s="13" t="s">
        <v>96</v>
      </c>
      <c r="F22" s="13">
        <v>1</v>
      </c>
      <c r="G22" s="13" t="s">
        <v>96</v>
      </c>
      <c r="H22" s="13">
        <v>1</v>
      </c>
      <c r="I22" s="13" t="s">
        <v>96</v>
      </c>
    </row>
    <row r="23" spans="1:9" ht="21" customHeight="1">
      <c r="A23" s="18" t="s">
        <v>115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 ht="21" customHeight="1">
      <c r="A24" s="18" t="s">
        <v>116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</row>
    <row r="25" spans="1:9" ht="21" customHeight="1">
      <c r="A25" s="18" t="s">
        <v>117</v>
      </c>
      <c r="B25" s="13">
        <v>0</v>
      </c>
      <c r="C25" s="13">
        <v>0</v>
      </c>
      <c r="D25" s="13">
        <v>0</v>
      </c>
      <c r="E25" s="13">
        <v>0</v>
      </c>
      <c r="F25" s="13">
        <v>1</v>
      </c>
      <c r="G25" s="13" t="s">
        <v>101</v>
      </c>
      <c r="H25" s="13">
        <v>0</v>
      </c>
      <c r="I25" s="13">
        <v>0</v>
      </c>
    </row>
    <row r="26" spans="1:9" ht="21" customHeight="1">
      <c r="A26" s="18" t="s">
        <v>118</v>
      </c>
      <c r="B26" s="13">
        <v>1</v>
      </c>
      <c r="C26" s="13" t="s">
        <v>97</v>
      </c>
      <c r="D26" s="13">
        <v>2</v>
      </c>
      <c r="E26" s="13" t="s">
        <v>97</v>
      </c>
      <c r="F26" s="13">
        <v>0</v>
      </c>
      <c r="G26" s="13">
        <v>0</v>
      </c>
      <c r="H26" s="13">
        <v>0</v>
      </c>
      <c r="I26" s="13">
        <v>0</v>
      </c>
    </row>
    <row r="27" spans="1:9" ht="21" customHeight="1">
      <c r="A27" s="18" t="s">
        <v>119</v>
      </c>
      <c r="B27" s="13">
        <v>4</v>
      </c>
      <c r="C27" s="13">
        <v>224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21" customHeight="1">
      <c r="A28" s="18" t="s">
        <v>120</v>
      </c>
      <c r="B28" s="13">
        <v>4</v>
      </c>
      <c r="C28" s="13">
        <v>212</v>
      </c>
      <c r="D28" s="13">
        <v>14</v>
      </c>
      <c r="E28" s="13">
        <v>733</v>
      </c>
      <c r="F28" s="13">
        <v>9</v>
      </c>
      <c r="G28" s="13">
        <v>6235</v>
      </c>
      <c r="H28" s="13">
        <v>2</v>
      </c>
      <c r="I28" s="13" t="s">
        <v>100</v>
      </c>
    </row>
    <row r="29" spans="1:9" s="69" customFormat="1" ht="23.25" customHeight="1">
      <c r="A29" s="74"/>
      <c r="B29" s="74"/>
      <c r="D29" s="87"/>
      <c r="E29" s="87"/>
      <c r="F29" s="87"/>
      <c r="G29" s="87"/>
      <c r="H29" s="87"/>
      <c r="I29" s="88" t="s">
        <v>123</v>
      </c>
    </row>
    <row r="30" spans="1:9" s="69" customFormat="1" ht="17.25" customHeight="1">
      <c r="A30" s="76" t="s">
        <v>224</v>
      </c>
      <c r="B30" s="74"/>
      <c r="C30" s="74"/>
      <c r="D30" s="74"/>
      <c r="E30" s="74"/>
      <c r="F30" s="74"/>
      <c r="G30" s="74"/>
      <c r="H30" s="74"/>
      <c r="I30" s="74"/>
    </row>
    <row r="31" spans="1:9" s="69" customFormat="1" ht="17.25" customHeight="1">
      <c r="A31" s="89" t="s">
        <v>225</v>
      </c>
      <c r="B31" s="74"/>
      <c r="C31" s="74"/>
      <c r="D31" s="74"/>
      <c r="E31" s="74"/>
      <c r="F31" s="74"/>
      <c r="G31" s="74"/>
      <c r="H31" s="74"/>
      <c r="I31" s="74"/>
    </row>
    <row r="32" spans="1:9" s="69" customFormat="1" ht="17.25" customHeight="1">
      <c r="A32" s="76" t="s">
        <v>209</v>
      </c>
      <c r="B32" s="74"/>
      <c r="C32" s="74"/>
      <c r="D32" s="74"/>
      <c r="E32" s="74"/>
      <c r="F32" s="74"/>
      <c r="G32" s="74"/>
      <c r="H32" s="74"/>
      <c r="I32" s="74"/>
    </row>
    <row r="33" spans="1:9" s="69" customFormat="1" ht="17.25" customHeight="1">
      <c r="A33" s="76" t="s">
        <v>210</v>
      </c>
      <c r="B33" s="74"/>
      <c r="C33" s="74"/>
      <c r="D33" s="74"/>
      <c r="E33" s="74"/>
      <c r="F33" s="74"/>
      <c r="G33" s="74"/>
      <c r="H33" s="74"/>
      <c r="I33" s="74"/>
    </row>
  </sheetData>
  <mergeCells count="5">
    <mergeCell ref="H3:I3"/>
    <mergeCell ref="A3:A4"/>
    <mergeCell ref="B3:C3"/>
    <mergeCell ref="D3:E3"/>
    <mergeCell ref="F3:G3"/>
  </mergeCells>
  <printOptions horizontalCentered="1"/>
  <pageMargins left="1.062992125984252" right="0.5118110236220472" top="0.6692913385826772" bottom="0.5905511811023623" header="0.5118110236220472" footer="0.5118110236220472"/>
  <pageSetup fitToHeight="1" fitToWidth="1" horizontalDpi="300" verticalDpi="300" orientation="portrait" paperSize="9" scale="94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3">
      <selection activeCell="E26" sqref="E26"/>
    </sheetView>
  </sheetViews>
  <sheetFormatPr defaultColWidth="9.00390625" defaultRowHeight="13.5"/>
  <cols>
    <col min="1" max="1" width="10.625" style="1" customWidth="1"/>
    <col min="2" max="7" width="12.25390625" style="1" customWidth="1"/>
    <col min="8" max="8" width="9.625" style="1" customWidth="1"/>
    <col min="9" max="9" width="11.875" style="1" customWidth="1"/>
    <col min="10" max="16384" width="9.00390625" style="1" customWidth="1"/>
  </cols>
  <sheetData>
    <row r="1" s="90" customFormat="1" ht="21" customHeight="1">
      <c r="A1" s="91" t="s">
        <v>211</v>
      </c>
    </row>
    <row r="2" s="92" customFormat="1" ht="21" customHeight="1">
      <c r="G2" s="93" t="s">
        <v>37</v>
      </c>
    </row>
    <row r="3" spans="1:7" ht="24" customHeight="1">
      <c r="A3" s="120" t="s">
        <v>71</v>
      </c>
      <c r="B3" s="117" t="s">
        <v>212</v>
      </c>
      <c r="C3" s="117"/>
      <c r="D3" s="117" t="s">
        <v>213</v>
      </c>
      <c r="E3" s="117"/>
      <c r="F3" s="117" t="s">
        <v>28</v>
      </c>
      <c r="G3" s="117"/>
    </row>
    <row r="4" spans="1:7" ht="24" customHeight="1">
      <c r="A4" s="120"/>
      <c r="B4" s="118" t="s">
        <v>127</v>
      </c>
      <c r="C4" s="119"/>
      <c r="D4" s="118" t="s">
        <v>128</v>
      </c>
      <c r="E4" s="119"/>
      <c r="F4" s="118" t="s">
        <v>81</v>
      </c>
      <c r="G4" s="119"/>
    </row>
    <row r="5" spans="1:7" ht="24" customHeight="1">
      <c r="A5" s="120"/>
      <c r="B5" s="58" t="s">
        <v>18</v>
      </c>
      <c r="C5" s="58" t="s">
        <v>72</v>
      </c>
      <c r="D5" s="58" t="s">
        <v>18</v>
      </c>
      <c r="E5" s="59" t="s">
        <v>72</v>
      </c>
      <c r="F5" s="58" t="s">
        <v>18</v>
      </c>
      <c r="G5" s="58" t="s">
        <v>73</v>
      </c>
    </row>
    <row r="6" spans="1:7" ht="24" customHeight="1">
      <c r="A6" s="4" t="s">
        <v>131</v>
      </c>
      <c r="B6" s="6">
        <v>266</v>
      </c>
      <c r="C6" s="6">
        <v>1254825</v>
      </c>
      <c r="D6" s="6">
        <v>55</v>
      </c>
      <c r="E6" s="6">
        <v>107295</v>
      </c>
      <c r="F6" s="60">
        <v>112</v>
      </c>
      <c r="G6" s="60">
        <v>3060</v>
      </c>
    </row>
    <row r="7" spans="1:7" ht="24" customHeight="1">
      <c r="A7" s="61" t="s">
        <v>132</v>
      </c>
      <c r="B7" s="6">
        <v>329</v>
      </c>
      <c r="C7" s="6">
        <v>1245737</v>
      </c>
      <c r="D7" s="6">
        <v>55</v>
      </c>
      <c r="E7" s="6">
        <v>130927</v>
      </c>
      <c r="F7" s="60">
        <v>126</v>
      </c>
      <c r="G7" s="60">
        <v>3364</v>
      </c>
    </row>
    <row r="8" spans="1:7" ht="24" customHeight="1">
      <c r="A8" s="61" t="s">
        <v>133</v>
      </c>
      <c r="B8" s="6">
        <v>229</v>
      </c>
      <c r="C8" s="6">
        <v>1281820</v>
      </c>
      <c r="D8" s="6">
        <v>35</v>
      </c>
      <c r="E8" s="6">
        <v>65242</v>
      </c>
      <c r="F8" s="60">
        <v>93</v>
      </c>
      <c r="G8" s="60">
        <v>3361</v>
      </c>
    </row>
    <row r="9" spans="1:7" ht="24" customHeight="1">
      <c r="A9" s="61" t="s">
        <v>134</v>
      </c>
      <c r="B9" s="6">
        <v>227</v>
      </c>
      <c r="C9" s="6">
        <v>1102826</v>
      </c>
      <c r="D9" s="6">
        <v>62</v>
      </c>
      <c r="E9" s="6">
        <v>126510</v>
      </c>
      <c r="F9" s="60">
        <v>119</v>
      </c>
      <c r="G9" s="60">
        <v>3514</v>
      </c>
    </row>
    <row r="10" spans="1:7" ht="24" customHeight="1">
      <c r="A10" s="61" t="s">
        <v>135</v>
      </c>
      <c r="B10" s="6">
        <v>148</v>
      </c>
      <c r="C10" s="6">
        <v>763557</v>
      </c>
      <c r="D10" s="6">
        <v>41</v>
      </c>
      <c r="E10" s="6">
        <v>116758</v>
      </c>
      <c r="F10" s="60">
        <v>245</v>
      </c>
      <c r="G10" s="60">
        <v>3999</v>
      </c>
    </row>
    <row r="11" spans="1:7" ht="24" customHeight="1">
      <c r="A11" s="61" t="s">
        <v>136</v>
      </c>
      <c r="B11" s="6">
        <v>190</v>
      </c>
      <c r="C11" s="6">
        <v>919550</v>
      </c>
      <c r="D11" s="6">
        <v>45</v>
      </c>
      <c r="E11" s="6">
        <v>75121</v>
      </c>
      <c r="F11" s="60">
        <v>50</v>
      </c>
      <c r="G11" s="60">
        <v>1490</v>
      </c>
    </row>
    <row r="12" spans="1:7" ht="24" customHeight="1">
      <c r="A12" s="61" t="s">
        <v>214</v>
      </c>
      <c r="B12" s="6">
        <v>163</v>
      </c>
      <c r="C12" s="6">
        <v>725704</v>
      </c>
      <c r="D12" s="6">
        <v>24</v>
      </c>
      <c r="E12" s="6">
        <v>43649</v>
      </c>
      <c r="F12" s="60">
        <v>25</v>
      </c>
      <c r="G12" s="60">
        <v>1099</v>
      </c>
    </row>
    <row r="13" spans="1:7" ht="24" customHeight="1">
      <c r="A13" s="61" t="s">
        <v>138</v>
      </c>
      <c r="B13" s="6">
        <v>148</v>
      </c>
      <c r="C13" s="6">
        <v>360726</v>
      </c>
      <c r="D13" s="6">
        <v>41</v>
      </c>
      <c r="E13" s="6">
        <v>62952</v>
      </c>
      <c r="F13" s="60">
        <v>95</v>
      </c>
      <c r="G13" s="60">
        <v>3396</v>
      </c>
    </row>
    <row r="14" spans="1:7" ht="24" customHeight="1">
      <c r="A14" s="61" t="s">
        <v>215</v>
      </c>
      <c r="B14" s="6">
        <v>184</v>
      </c>
      <c r="C14" s="6">
        <v>458673</v>
      </c>
      <c r="D14" s="6">
        <v>21</v>
      </c>
      <c r="E14" s="6">
        <v>48631</v>
      </c>
      <c r="F14" s="60">
        <v>96</v>
      </c>
      <c r="G14" s="60">
        <v>3273</v>
      </c>
    </row>
    <row r="15" spans="1:7" ht="24" customHeight="1">
      <c r="A15" s="61" t="s">
        <v>140</v>
      </c>
      <c r="B15" s="6">
        <v>146</v>
      </c>
      <c r="C15" s="6">
        <v>351614</v>
      </c>
      <c r="D15" s="6">
        <v>28</v>
      </c>
      <c r="E15" s="6">
        <v>49023</v>
      </c>
      <c r="F15" s="60">
        <v>132</v>
      </c>
      <c r="G15" s="60">
        <v>5187</v>
      </c>
    </row>
    <row r="16" spans="1:7" ht="24" customHeight="1">
      <c r="A16" s="61" t="s">
        <v>141</v>
      </c>
      <c r="B16" s="6">
        <v>148</v>
      </c>
      <c r="C16" s="6">
        <v>358075</v>
      </c>
      <c r="D16" s="6">
        <v>22</v>
      </c>
      <c r="E16" s="6">
        <v>37700</v>
      </c>
      <c r="F16" s="60">
        <v>141</v>
      </c>
      <c r="G16" s="60">
        <v>5180</v>
      </c>
    </row>
    <row r="17" spans="1:7" ht="24" customHeight="1">
      <c r="A17" s="61" t="s">
        <v>142</v>
      </c>
      <c r="B17" s="6">
        <v>164</v>
      </c>
      <c r="C17" s="6">
        <v>449821</v>
      </c>
      <c r="D17" s="6">
        <v>20</v>
      </c>
      <c r="E17" s="6">
        <v>29641</v>
      </c>
      <c r="F17" s="60">
        <v>171</v>
      </c>
      <c r="G17" s="60">
        <v>6354</v>
      </c>
    </row>
    <row r="18" spans="1:7" ht="24" customHeight="1">
      <c r="A18" s="61" t="s">
        <v>143</v>
      </c>
      <c r="B18" s="6">
        <v>159</v>
      </c>
      <c r="C18" s="6">
        <v>444606</v>
      </c>
      <c r="D18" s="6">
        <v>28</v>
      </c>
      <c r="E18" s="6">
        <v>59351</v>
      </c>
      <c r="F18" s="60">
        <v>480</v>
      </c>
      <c r="G18" s="60">
        <v>14634</v>
      </c>
    </row>
    <row r="19" spans="1:7" ht="24" customHeight="1">
      <c r="A19" s="61" t="s">
        <v>144</v>
      </c>
      <c r="B19" s="6">
        <v>128</v>
      </c>
      <c r="C19" s="6">
        <v>411959</v>
      </c>
      <c r="D19" s="6">
        <v>24</v>
      </c>
      <c r="E19" s="6">
        <v>45874</v>
      </c>
      <c r="F19" s="60">
        <v>397</v>
      </c>
      <c r="G19" s="60">
        <v>12843</v>
      </c>
    </row>
    <row r="20" spans="1:7" ht="24" customHeight="1">
      <c r="A20" s="61" t="s">
        <v>145</v>
      </c>
      <c r="B20" s="6">
        <v>187</v>
      </c>
      <c r="C20" s="6">
        <v>431217.47</v>
      </c>
      <c r="D20" s="6">
        <v>32</v>
      </c>
      <c r="E20" s="6">
        <v>52076</v>
      </c>
      <c r="F20" s="60">
        <v>625</v>
      </c>
      <c r="G20" s="60">
        <v>20354</v>
      </c>
    </row>
    <row r="21" spans="1:7" ht="24" customHeight="1">
      <c r="A21" s="62" t="s">
        <v>216</v>
      </c>
      <c r="B21" s="54">
        <v>129</v>
      </c>
      <c r="C21" s="54">
        <v>347650</v>
      </c>
      <c r="D21" s="54">
        <v>43</v>
      </c>
      <c r="E21" s="54">
        <v>64693</v>
      </c>
      <c r="F21" s="63">
        <v>415</v>
      </c>
      <c r="G21" s="63">
        <v>14604</v>
      </c>
    </row>
    <row r="22" spans="1:8" s="92" customFormat="1" ht="21" customHeight="1">
      <c r="A22" s="92" t="s">
        <v>226</v>
      </c>
      <c r="G22" s="94" t="s">
        <v>126</v>
      </c>
      <c r="H22" s="94"/>
    </row>
    <row r="23" ht="21.75" customHeight="1"/>
  </sheetData>
  <mergeCells count="7">
    <mergeCell ref="F3:G3"/>
    <mergeCell ref="F4:G4"/>
    <mergeCell ref="A3:A5"/>
    <mergeCell ref="B4:C4"/>
    <mergeCell ref="B3:C3"/>
    <mergeCell ref="D4:E4"/>
    <mergeCell ref="D3:E3"/>
  </mergeCells>
  <printOptions horizontalCentered="1"/>
  <pageMargins left="0.85" right="0.5118110236220472" top="1.33" bottom="0.5905511811023623" header="0.85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農業</dc:title>
  <dc:subject/>
  <dc:creator>水戸市役所</dc:creator>
  <cp:keywords/>
  <dc:description/>
  <cp:lastModifiedBy>水戸市</cp:lastModifiedBy>
  <cp:lastPrinted>2009-12-08T00:14:34Z</cp:lastPrinted>
  <dcterms:created xsi:type="dcterms:W3CDTF">1998-10-14T08:35:19Z</dcterms:created>
  <dcterms:modified xsi:type="dcterms:W3CDTF">2009-12-08T00:14:59Z</dcterms:modified>
  <cp:category/>
  <cp:version/>
  <cp:contentType/>
  <cp:contentStatus/>
</cp:coreProperties>
</file>